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52"/>
  <workbookPr/>
  <mc:AlternateContent xmlns:mc="http://schemas.openxmlformats.org/markup-compatibility/2006">
    <mc:Choice Requires="x15">
      <x15ac:absPath xmlns:x15ac="http://schemas.microsoft.com/office/spreadsheetml/2010/11/ac" url="C:\Users\u1025\Desktop\R3.1.15 公営企業に係る経営比較分析表（令和元年度決算）の分析等について（依頼）\17 伊方町\"/>
    </mc:Choice>
  </mc:AlternateContent>
  <xr:revisionPtr revIDLastSave="0" documentId="13_ncr:1_{A0E35EB9-1C02-4F3A-97AC-9336C01E76EB}" xr6:coauthVersionLast="36" xr6:coauthVersionMax="36" xr10:uidLastSave="{00000000-0000-0000-0000-000000000000}"/>
  <workbookProtection workbookAlgorithmName="SHA-512" workbookHashValue="EMU2L6U9feQ1hJBwTMusi2HqLaJnN9k2mYQSuXHuzS3Oh+KLUdP+oYQGFzACbrsTDaNPjo9RYJJqAsPA2T+mQQ==" workbookSaltValue="SAaoUhWV+ad53Tm8juTt8A==" workbookSpinCount="100000" lockStructure="1"/>
  <bookViews>
    <workbookView xWindow="0" yWindow="0" windowWidth="15360" windowHeight="763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8" i="4" s="1"/>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I86" i="4"/>
  <c r="H86" i="4"/>
  <c r="E86" i="4"/>
  <c r="AT10" i="4"/>
  <c r="AL10" i="4"/>
  <c r="AD10" i="4"/>
  <c r="P10" i="4"/>
  <c r="I10" i="4"/>
  <c r="B10" i="4"/>
  <c r="AT8" i="4"/>
  <c r="AL8" i="4"/>
  <c r="AD8" i="4"/>
  <c r="P8" i="4"/>
</calcChain>
</file>

<file path=xl/sharedStrings.xml><?xml version="1.0" encoding="utf-8"?>
<sst xmlns="http://schemas.openxmlformats.org/spreadsheetml/2006/main" count="247" uniqueCount="119">
  <si>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</si>
  <si>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</si>
  <si>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</si>
  <si>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</si>
  <si>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</si>
  <si>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</si>
  <si>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</si>
  <si>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</si>
  <si>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</si>
  <si>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</si>
  <si>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</si>
  <si>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</si>
  <si>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</si>
  <si>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</si>
  <si>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</si>
  <si>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</si>
  <si>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</si>
  <si>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</si>
  <si>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</si>
  <si>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</si>
  <si>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</si>
  <si>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</si>
  <si>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</si>
  <si>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</si>
  <si>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</si>
  <si>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</si>
  <si>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</si>
  <si>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</si>
  <si>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</si>
  <si>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</si>
  <si>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</si>
  <si>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</si>
  <si>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</si>
  <si>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</si>
  <si>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</si>
  <si>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</si>
  <si>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</si>
  <si>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</si>
  <si>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</si>
  <si>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</si>
  <si>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</si>
  <si>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</si>
  <si>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</si>
  <si>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</si>
  <si>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</si>
  <si>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</si>
  <si>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</si>
  <si>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</si>
  <si>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</si>
  <si>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</si>
  <si>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</si>
  <si>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</si>
  <si>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</si>
  <si>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</si>
  <si>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</si>
  <si>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</si>
  <si>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</si>
  <si>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</si>
  <si>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</si>
  <si>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</si>
  <si>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</si>
  <si>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</si>
  <si>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</si>
  <si>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</si>
  <si>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</si>
  <si>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</si>
  <si>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</si>
  <si>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</si>
  <si>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</si>
  <si>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</si>
  <si>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</si>
  <si>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</si>
  <si>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</si>
  <si>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</si>
  <si>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</si>
  <si>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</si>
  <si>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</si>
  <si>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</si>
  <si>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</si>
  <si>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</si>
  <si>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</si>
  <si>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</si>
  <si>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</si>
  <si>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</si>
  <si>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</si>
  <si>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</si>
  <si>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</si>
  <si>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</si>
  <si>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</si>
  <si>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</si>
  <si>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</si>
  <si>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</si>
  <si>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</si>
  <si>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</si>
  <si>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</si>
  <si>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</si>
  <si>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</si>
  <si>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愛媛県　伊方町</t>
  </si>
  <si>
    <t>法非適用</t>
  </si>
  <si>
    <t>下水道事業</t>
  </si>
  <si>
    <t>特定地域生活排水処理</t>
  </si>
  <si>
    <t>K2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</si>
  <si>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</si>
  <si>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</si>
  <si>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</si>
  <si>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</si>
  <si>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</si>
  <si>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</si>
  <si>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</si>
  <si>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</si>
  <si>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</si>
  <si>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</si>
  <si>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</si>
  <si>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</si>
  <si>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</si>
  <si>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</si>
  <si>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 xml:space="preserve"> 収益的収支比率においては使用料収入のみでの経営が困難であるため一般会計からの繰入等により、施設の維持管理や起債償還金、利息等を賄っている状況である。
　平成16年度から事業を開始しているが、年々処理区域内人口が減少しており、令和元年度の設置基数が8基であることから、新たな企業債の借入は減少し企業債残高も減少していくものと考えられる
　汚水処理原価が類似団体より大きく上回っているのは整備事業を進めていく中で管理基数が増加していること及び経年劣化等による修繕費が高騰し維持管理費が年々上昇しているためである。</t>
    <rPh sb="113" eb="115">
      <t>レイワ</t>
    </rPh>
    <rPh sb="115" eb="116">
      <t>モト</t>
    </rPh>
    <phoneticPr fontId="4"/>
  </si>
  <si>
    <t xml:space="preserve"> 平成16年度より事業を開始し浄化槽本体以外の駆動部や消耗品等の軽微な修繕については、その都度行っているが、設置後10年以上経過した浄化槽も多くなり、高額な修繕（経年劣化による担体の消失などの浄化槽の部品の修繕・槽内の破損）が発生してきており、今年度の修繕費用は昨年度と比較して増加しているため適切な維持管理を努めていく。</t>
    <phoneticPr fontId="4"/>
  </si>
  <si>
    <t xml:space="preserve"> 使用料金収入のみで事業会計を賄うことができていないため、不足分を一般会計からの繰入で賄われている。
　しかし環境保全及び住民の快適で衛生的な生活環境を提供し続けるために今後も設備投資を進める必要がある。そのため、町管理の浄化槽の維持管理費用及び浄化槽の軽微な修繕費用が積み重なることが考えられる。
　維持管理のための事業収支は使用料によって賄われることが望ましいため、平成29年度に料金改定を検討を行ったため経費回収率の引上げになったが、依然として経営状況は厳しいため更なる料金の引き上げ及び計画的な機械設備の更新を順次行うことにより、健全な経営を目指していきたい。</t>
    <rPh sb="235" eb="236">
      <t>サラ</t>
    </rPh>
    <rPh sb="238" eb="240">
      <t>リョウキン</t>
    </rPh>
    <rPh sb="241" eb="242">
      <t>ヒ</t>
    </rPh>
    <rPh sb="243" eb="244">
      <t>ア</t>
    </rPh>
    <rPh sb="245" eb="246">
      <t>オヨ</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</si>
</sst>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74FA-4524-9CFE-78ADBFA8A8E1}"/>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74FA-4524-9CFE-78ADBFA8A8E1}"/>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F742-487E-B682-18771C7159D4}"/>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58.25</c:v>
                </c:pt>
                <c:pt idx="1">
                  <c:v>61.55</c:v>
                </c:pt>
                <c:pt idx="2">
                  <c:v>57.22</c:v>
                </c:pt>
                <c:pt idx="3">
                  <c:v>54.93</c:v>
                </c:pt>
                <c:pt idx="4">
                  <c:v>59.64</c:v>
                </c:pt>
              </c:numCache>
            </c:numRef>
          </c:val>
          <c:smooth val="0"/>
          <c:extLst>
            <c:ext xmlns:c16="http://schemas.microsoft.com/office/drawing/2014/chart" uri="{C3380CC4-5D6E-409C-BE32-E72D297353CC}">
              <c16:uniqueId val="{00000001-F742-487E-B682-18771C7159D4}"/>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100</c:v>
                </c:pt>
                <c:pt idx="1">
                  <c:v>98.22</c:v>
                </c:pt>
                <c:pt idx="2">
                  <c:v>96.06</c:v>
                </c:pt>
                <c:pt idx="3">
                  <c:v>96.48</c:v>
                </c:pt>
                <c:pt idx="4">
                  <c:v>96.42</c:v>
                </c:pt>
              </c:numCache>
            </c:numRef>
          </c:val>
          <c:extLst>
            <c:ext xmlns:c16="http://schemas.microsoft.com/office/drawing/2014/chart" uri="{C3380CC4-5D6E-409C-BE32-E72D297353CC}">
              <c16:uniqueId val="{00000000-52CB-42ED-8085-6DA4BD005145}"/>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68.150000000000006</c:v>
                </c:pt>
                <c:pt idx="1">
                  <c:v>67.489999999999995</c:v>
                </c:pt>
                <c:pt idx="2">
                  <c:v>67.290000000000006</c:v>
                </c:pt>
                <c:pt idx="3">
                  <c:v>65.569999999999993</c:v>
                </c:pt>
                <c:pt idx="4">
                  <c:v>90.63</c:v>
                </c:pt>
              </c:numCache>
            </c:numRef>
          </c:val>
          <c:smooth val="0"/>
          <c:extLst>
            <c:ext xmlns:c16="http://schemas.microsoft.com/office/drawing/2014/chart" uri="{C3380CC4-5D6E-409C-BE32-E72D297353CC}">
              <c16:uniqueId val="{00000001-52CB-42ED-8085-6DA4BD005145}"/>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79.11</c:v>
                </c:pt>
                <c:pt idx="1">
                  <c:v>73.260000000000005</c:v>
                </c:pt>
                <c:pt idx="2">
                  <c:v>102.19</c:v>
                </c:pt>
                <c:pt idx="3">
                  <c:v>100</c:v>
                </c:pt>
                <c:pt idx="4">
                  <c:v>100</c:v>
                </c:pt>
              </c:numCache>
            </c:numRef>
          </c:val>
          <c:extLst>
            <c:ext xmlns:c16="http://schemas.microsoft.com/office/drawing/2014/chart" uri="{C3380CC4-5D6E-409C-BE32-E72D297353CC}">
              <c16:uniqueId val="{00000000-FF6B-4AF1-8E03-5E9AAD0552A6}"/>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F6B-4AF1-8E03-5E9AAD0552A6}"/>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BC7-4C94-9A00-25392B611707}"/>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BC7-4C94-9A00-25392B611707}"/>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0E47-4D6E-B378-C23D6D808C91}"/>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0E47-4D6E-B378-C23D6D808C91}"/>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6B12-413F-B2DE-C05914E5674A}"/>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6B12-413F-B2DE-C05914E5674A}"/>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065-496C-B893-59490E3D11F3}"/>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065-496C-B893-59490E3D11F3}"/>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formatCode="#,##0.00;&quot;△&quot;#,##0.00;&quot;-&quot;">
                  <c:v>249.89</c:v>
                </c:pt>
                <c:pt idx="1">
                  <c:v>0</c:v>
                </c:pt>
                <c:pt idx="2">
                  <c:v>0</c:v>
                </c:pt>
                <c:pt idx="3" formatCode="#,##0.00;&quot;△&quot;#,##0.00;&quot;-&quot;">
                  <c:v>516.4</c:v>
                </c:pt>
                <c:pt idx="4" formatCode="#,##0.00;&quot;△&quot;#,##0.00;&quot;-&quot;">
                  <c:v>522.6</c:v>
                </c:pt>
              </c:numCache>
            </c:numRef>
          </c:val>
          <c:extLst>
            <c:ext xmlns:c16="http://schemas.microsoft.com/office/drawing/2014/chart" uri="{C3380CC4-5D6E-409C-BE32-E72D297353CC}">
              <c16:uniqueId val="{00000000-21B3-4A4B-A92E-9DE6391DF5AE}"/>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392.19</c:v>
                </c:pt>
                <c:pt idx="1">
                  <c:v>413.5</c:v>
                </c:pt>
                <c:pt idx="2">
                  <c:v>407.42</c:v>
                </c:pt>
                <c:pt idx="3">
                  <c:v>386.46</c:v>
                </c:pt>
                <c:pt idx="4">
                  <c:v>270.57</c:v>
                </c:pt>
              </c:numCache>
            </c:numRef>
          </c:val>
          <c:smooth val="0"/>
          <c:extLst>
            <c:ext xmlns:c16="http://schemas.microsoft.com/office/drawing/2014/chart" uri="{C3380CC4-5D6E-409C-BE32-E72D297353CC}">
              <c16:uniqueId val="{00000001-21B3-4A4B-A92E-9DE6391DF5AE}"/>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72.08</c:v>
                </c:pt>
                <c:pt idx="1">
                  <c:v>71.680000000000007</c:v>
                </c:pt>
                <c:pt idx="2">
                  <c:v>71.86</c:v>
                </c:pt>
                <c:pt idx="3">
                  <c:v>76.61</c:v>
                </c:pt>
                <c:pt idx="4">
                  <c:v>74.52</c:v>
                </c:pt>
              </c:numCache>
            </c:numRef>
          </c:val>
          <c:extLst>
            <c:ext xmlns:c16="http://schemas.microsoft.com/office/drawing/2014/chart" uri="{C3380CC4-5D6E-409C-BE32-E72D297353CC}">
              <c16:uniqueId val="{00000000-F919-447D-B1FB-5E1FD23AFF49}"/>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57.03</c:v>
                </c:pt>
                <c:pt idx="1">
                  <c:v>55.84</c:v>
                </c:pt>
                <c:pt idx="2">
                  <c:v>57.08</c:v>
                </c:pt>
                <c:pt idx="3">
                  <c:v>55.85</c:v>
                </c:pt>
                <c:pt idx="4">
                  <c:v>62.5</c:v>
                </c:pt>
              </c:numCache>
            </c:numRef>
          </c:val>
          <c:smooth val="0"/>
          <c:extLst>
            <c:ext xmlns:c16="http://schemas.microsoft.com/office/drawing/2014/chart" uri="{C3380CC4-5D6E-409C-BE32-E72D297353CC}">
              <c16:uniqueId val="{00000001-F919-447D-B1FB-5E1FD23AFF49}"/>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440.7</c:v>
                </c:pt>
                <c:pt idx="1">
                  <c:v>322.01</c:v>
                </c:pt>
                <c:pt idx="2">
                  <c:v>328.91</c:v>
                </c:pt>
                <c:pt idx="3">
                  <c:v>336.37</c:v>
                </c:pt>
                <c:pt idx="4">
                  <c:v>367.92</c:v>
                </c:pt>
              </c:numCache>
            </c:numRef>
          </c:val>
          <c:extLst>
            <c:ext xmlns:c16="http://schemas.microsoft.com/office/drawing/2014/chart" uri="{C3380CC4-5D6E-409C-BE32-E72D297353CC}">
              <c16:uniqueId val="{00000000-AB08-4420-9225-FB5C76B1E050}"/>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283.73</c:v>
                </c:pt>
                <c:pt idx="1">
                  <c:v>287.57</c:v>
                </c:pt>
                <c:pt idx="2">
                  <c:v>286.86</c:v>
                </c:pt>
                <c:pt idx="3">
                  <c:v>287.91000000000003</c:v>
                </c:pt>
                <c:pt idx="4">
                  <c:v>269.33</c:v>
                </c:pt>
              </c:numCache>
            </c:numRef>
          </c:val>
          <c:smooth val="0"/>
          <c:extLst>
            <c:ext xmlns:c16="http://schemas.microsoft.com/office/drawing/2014/chart" uri="{C3380CC4-5D6E-409C-BE32-E72D297353CC}">
              <c16:uniqueId val="{00000001-AB08-4420-9225-FB5C76B1E050}"/>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【307.23】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【79.51】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【272.98】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topLeftCell="A52" zoomScale="50" zoomScaleNormal="5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愛媛県　伊方町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特定地域生活排水処理</v>
      </c>
      <c r="Q8" s="49"/>
      <c r="R8" s="49"/>
      <c r="S8" s="49"/>
      <c r="T8" s="49"/>
      <c r="U8" s="49"/>
      <c r="V8" s="49"/>
      <c r="W8" s="49" t="str">
        <f>データ!L6</f>
        <v>K2</v>
      </c>
      <c r="X8" s="49"/>
      <c r="Y8" s="49"/>
      <c r="Z8" s="49"/>
      <c r="AA8" s="49"/>
      <c r="AB8" s="49"/>
      <c r="AC8" s="49"/>
      <c r="AD8" s="50" t="str">
        <f>データ!$M$6</f>
        <v>非設置</v>
      </c>
      <c r="AE8" s="50"/>
      <c r="AF8" s="50"/>
      <c r="AG8" s="50"/>
      <c r="AH8" s="50"/>
      <c r="AI8" s="50"/>
      <c r="AJ8" s="50"/>
      <c r="AK8" s="3"/>
      <c r="AL8" s="51">
        <f>データ!S6</f>
        <v>9116</v>
      </c>
      <c r="AM8" s="51"/>
      <c r="AN8" s="51"/>
      <c r="AO8" s="51"/>
      <c r="AP8" s="51"/>
      <c r="AQ8" s="51"/>
      <c r="AR8" s="51"/>
      <c r="AS8" s="51"/>
      <c r="AT8" s="46">
        <f>データ!T6</f>
        <v>93.98</v>
      </c>
      <c r="AU8" s="46"/>
      <c r="AV8" s="46"/>
      <c r="AW8" s="46"/>
      <c r="AX8" s="46"/>
      <c r="AY8" s="46"/>
      <c r="AZ8" s="46"/>
      <c r="BA8" s="46"/>
      <c r="BB8" s="46">
        <f>データ!U6</f>
        <v>97</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7.73</v>
      </c>
      <c r="Q10" s="46"/>
      <c r="R10" s="46"/>
      <c r="S10" s="46"/>
      <c r="T10" s="46"/>
      <c r="U10" s="46"/>
      <c r="V10" s="46"/>
      <c r="W10" s="46">
        <f>データ!Q6</f>
        <v>100</v>
      </c>
      <c r="X10" s="46"/>
      <c r="Y10" s="46"/>
      <c r="Z10" s="46"/>
      <c r="AA10" s="46"/>
      <c r="AB10" s="46"/>
      <c r="AC10" s="46"/>
      <c r="AD10" s="51">
        <f>データ!R6</f>
        <v>3630</v>
      </c>
      <c r="AE10" s="51"/>
      <c r="AF10" s="51"/>
      <c r="AG10" s="51"/>
      <c r="AH10" s="51"/>
      <c r="AI10" s="51"/>
      <c r="AJ10" s="51"/>
      <c r="AK10" s="2"/>
      <c r="AL10" s="51">
        <f>データ!V6</f>
        <v>698</v>
      </c>
      <c r="AM10" s="51"/>
      <c r="AN10" s="51"/>
      <c r="AO10" s="51"/>
      <c r="AP10" s="51"/>
      <c r="AQ10" s="51"/>
      <c r="AR10" s="51"/>
      <c r="AS10" s="51"/>
      <c r="AT10" s="46">
        <f>データ!W6</f>
        <v>32.1</v>
      </c>
      <c r="AU10" s="46"/>
      <c r="AV10" s="46"/>
      <c r="AW10" s="46"/>
      <c r="AX10" s="46"/>
      <c r="AY10" s="46"/>
      <c r="AZ10" s="46"/>
      <c r="BA10" s="46"/>
      <c r="BB10" s="46">
        <f>データ!X6</f>
        <v>21.74</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116</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117</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118</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【307.23】</v>
      </c>
      <c r="I86" s="26" t="str">
        <f>データ!CA6</f>
        <v>【59.98】</v>
      </c>
      <c r="J86" s="26" t="str">
        <f>データ!CL6</f>
        <v>【272.98】</v>
      </c>
      <c r="K86" s="26" t="str">
        <f>データ!CW6</f>
        <v>【58.71】</v>
      </c>
      <c r="L86" s="26" t="str">
        <f>データ!DH6</f>
        <v>【79.51】</v>
      </c>
      <c r="M86" s="26" t="s">
        <v>43</v>
      </c>
      <c r="N86" s="26" t="s">
        <v>43</v>
      </c>
      <c r="O86" s="26" t="str">
        <f>データ!EO6</f>
        <v>【-】</v>
      </c>
    </row>
  </sheetData>
  <sheetProtection algorithmName="SHA-512" hashValue="L69gj3Mbv8qStFwRiioBzGPKmbN0wAia2eSKy07m86AlxCVcMQRZALo/CME3ZJUZVJKKjhOjVImvw16MXr/dTA==" saltValue="t5YynusSWX+tYBwO4Jle0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44</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45</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46</v>
      </c>
      <c r="B3" s="29" t="s">
        <v>47</v>
      </c>
      <c r="C3" s="29" t="s">
        <v>48</v>
      </c>
      <c r="D3" s="29" t="s">
        <v>49</v>
      </c>
      <c r="E3" s="29" t="s">
        <v>50</v>
      </c>
      <c r="F3" s="29" t="s">
        <v>51</v>
      </c>
      <c r="G3" s="29" t="s">
        <v>52</v>
      </c>
      <c r="H3" s="77" t="s">
        <v>53</v>
      </c>
      <c r="I3" s="78"/>
      <c r="J3" s="78"/>
      <c r="K3" s="78"/>
      <c r="L3" s="78"/>
      <c r="M3" s="78"/>
      <c r="N3" s="78"/>
      <c r="O3" s="78"/>
      <c r="P3" s="78"/>
      <c r="Q3" s="78"/>
      <c r="R3" s="78"/>
      <c r="S3" s="78"/>
      <c r="T3" s="78"/>
      <c r="U3" s="78"/>
      <c r="V3" s="78"/>
      <c r="W3" s="78"/>
      <c r="X3" s="79"/>
      <c r="Y3" s="83" t="s">
        <v>54</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55</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56</v>
      </c>
      <c r="B4" s="30"/>
      <c r="C4" s="30"/>
      <c r="D4" s="30"/>
      <c r="E4" s="30"/>
      <c r="F4" s="30"/>
      <c r="G4" s="30"/>
      <c r="H4" s="80"/>
      <c r="I4" s="81"/>
      <c r="J4" s="81"/>
      <c r="K4" s="81"/>
      <c r="L4" s="81"/>
      <c r="M4" s="81"/>
      <c r="N4" s="81"/>
      <c r="O4" s="81"/>
      <c r="P4" s="81"/>
      <c r="Q4" s="81"/>
      <c r="R4" s="81"/>
      <c r="S4" s="81"/>
      <c r="T4" s="81"/>
      <c r="U4" s="81"/>
      <c r="V4" s="81"/>
      <c r="W4" s="81"/>
      <c r="X4" s="82"/>
      <c r="Y4" s="76" t="s">
        <v>57</v>
      </c>
      <c r="Z4" s="76"/>
      <c r="AA4" s="76"/>
      <c r="AB4" s="76"/>
      <c r="AC4" s="76"/>
      <c r="AD4" s="76"/>
      <c r="AE4" s="76"/>
      <c r="AF4" s="76"/>
      <c r="AG4" s="76"/>
      <c r="AH4" s="76"/>
      <c r="AI4" s="76"/>
      <c r="AJ4" s="76" t="s">
        <v>58</v>
      </c>
      <c r="AK4" s="76"/>
      <c r="AL4" s="76"/>
      <c r="AM4" s="76"/>
      <c r="AN4" s="76"/>
      <c r="AO4" s="76"/>
      <c r="AP4" s="76"/>
      <c r="AQ4" s="76"/>
      <c r="AR4" s="76"/>
      <c r="AS4" s="76"/>
      <c r="AT4" s="76"/>
      <c r="AU4" s="76" t="s">
        <v>59</v>
      </c>
      <c r="AV4" s="76"/>
      <c r="AW4" s="76"/>
      <c r="AX4" s="76"/>
      <c r="AY4" s="76"/>
      <c r="AZ4" s="76"/>
      <c r="BA4" s="76"/>
      <c r="BB4" s="76"/>
      <c r="BC4" s="76"/>
      <c r="BD4" s="76"/>
      <c r="BE4" s="76"/>
      <c r="BF4" s="76" t="s">
        <v>60</v>
      </c>
      <c r="BG4" s="76"/>
      <c r="BH4" s="76"/>
      <c r="BI4" s="76"/>
      <c r="BJ4" s="76"/>
      <c r="BK4" s="76"/>
      <c r="BL4" s="76"/>
      <c r="BM4" s="76"/>
      <c r="BN4" s="76"/>
      <c r="BO4" s="76"/>
      <c r="BP4" s="76"/>
      <c r="BQ4" s="76" t="s">
        <v>61</v>
      </c>
      <c r="BR4" s="76"/>
      <c r="BS4" s="76"/>
      <c r="BT4" s="76"/>
      <c r="BU4" s="76"/>
      <c r="BV4" s="76"/>
      <c r="BW4" s="76"/>
      <c r="BX4" s="76"/>
      <c r="BY4" s="76"/>
      <c r="BZ4" s="76"/>
      <c r="CA4" s="76"/>
      <c r="CB4" s="76" t="s">
        <v>62</v>
      </c>
      <c r="CC4" s="76"/>
      <c r="CD4" s="76"/>
      <c r="CE4" s="76"/>
      <c r="CF4" s="76"/>
      <c r="CG4" s="76"/>
      <c r="CH4" s="76"/>
      <c r="CI4" s="76"/>
      <c r="CJ4" s="76"/>
      <c r="CK4" s="76"/>
      <c r="CL4" s="76"/>
      <c r="CM4" s="76" t="s">
        <v>63</v>
      </c>
      <c r="CN4" s="76"/>
      <c r="CO4" s="76"/>
      <c r="CP4" s="76"/>
      <c r="CQ4" s="76"/>
      <c r="CR4" s="76"/>
      <c r="CS4" s="76"/>
      <c r="CT4" s="76"/>
      <c r="CU4" s="76"/>
      <c r="CV4" s="76"/>
      <c r="CW4" s="76"/>
      <c r="CX4" s="76" t="s">
        <v>64</v>
      </c>
      <c r="CY4" s="76"/>
      <c r="CZ4" s="76"/>
      <c r="DA4" s="76"/>
      <c r="DB4" s="76"/>
      <c r="DC4" s="76"/>
      <c r="DD4" s="76"/>
      <c r="DE4" s="76"/>
      <c r="DF4" s="76"/>
      <c r="DG4" s="76"/>
      <c r="DH4" s="76"/>
      <c r="DI4" s="76" t="s">
        <v>65</v>
      </c>
      <c r="DJ4" s="76"/>
      <c r="DK4" s="76"/>
      <c r="DL4" s="76"/>
      <c r="DM4" s="76"/>
      <c r="DN4" s="76"/>
      <c r="DO4" s="76"/>
      <c r="DP4" s="76"/>
      <c r="DQ4" s="76"/>
      <c r="DR4" s="76"/>
      <c r="DS4" s="76"/>
      <c r="DT4" s="76" t="s">
        <v>66</v>
      </c>
      <c r="DU4" s="76"/>
      <c r="DV4" s="76"/>
      <c r="DW4" s="76"/>
      <c r="DX4" s="76"/>
      <c r="DY4" s="76"/>
      <c r="DZ4" s="76"/>
      <c r="EA4" s="76"/>
      <c r="EB4" s="76"/>
      <c r="EC4" s="76"/>
      <c r="ED4" s="76"/>
      <c r="EE4" s="76" t="s">
        <v>67</v>
      </c>
      <c r="EF4" s="76"/>
      <c r="EG4" s="76"/>
      <c r="EH4" s="76"/>
      <c r="EI4" s="76"/>
      <c r="EJ4" s="76"/>
      <c r="EK4" s="76"/>
      <c r="EL4" s="76"/>
      <c r="EM4" s="76"/>
      <c r="EN4" s="76"/>
      <c r="EO4" s="76"/>
    </row>
    <row r="5" spans="1:145" x14ac:dyDescent="0.15">
      <c r="A5" s="28" t="s">
        <v>68</v>
      </c>
      <c r="B5" s="31"/>
      <c r="C5" s="31"/>
      <c r="D5" s="31"/>
      <c r="E5" s="31"/>
      <c r="F5" s="31"/>
      <c r="G5" s="31"/>
      <c r="H5" s="32" t="s">
        <v>69</v>
      </c>
      <c r="I5" s="32" t="s">
        <v>70</v>
      </c>
      <c r="J5" s="32" t="s">
        <v>71</v>
      </c>
      <c r="K5" s="32" t="s">
        <v>72</v>
      </c>
      <c r="L5" s="32" t="s">
        <v>73</v>
      </c>
      <c r="M5" s="32" t="s">
        <v>5</v>
      </c>
      <c r="N5" s="32" t="s">
        <v>74</v>
      </c>
      <c r="O5" s="32" t="s">
        <v>75</v>
      </c>
      <c r="P5" s="32" t="s">
        <v>76</v>
      </c>
      <c r="Q5" s="32" t="s">
        <v>77</v>
      </c>
      <c r="R5" s="32" t="s">
        <v>78</v>
      </c>
      <c r="S5" s="32" t="s">
        <v>79</v>
      </c>
      <c r="T5" s="32" t="s">
        <v>80</v>
      </c>
      <c r="U5" s="32" t="s">
        <v>81</v>
      </c>
      <c r="V5" s="32" t="s">
        <v>82</v>
      </c>
      <c r="W5" s="32" t="s">
        <v>83</v>
      </c>
      <c r="X5" s="32" t="s">
        <v>84</v>
      </c>
      <c r="Y5" s="32" t="s">
        <v>85</v>
      </c>
      <c r="Z5" s="32" t="s">
        <v>86</v>
      </c>
      <c r="AA5" s="32" t="s">
        <v>87</v>
      </c>
      <c r="AB5" s="32" t="s">
        <v>88</v>
      </c>
      <c r="AC5" s="32" t="s">
        <v>89</v>
      </c>
      <c r="AD5" s="32" t="s">
        <v>90</v>
      </c>
      <c r="AE5" s="32" t="s">
        <v>91</v>
      </c>
      <c r="AF5" s="32" t="s">
        <v>92</v>
      </c>
      <c r="AG5" s="32" t="s">
        <v>93</v>
      </c>
      <c r="AH5" s="32" t="s">
        <v>94</v>
      </c>
      <c r="AI5" s="32" t="s">
        <v>31</v>
      </c>
      <c r="AJ5" s="32" t="s">
        <v>85</v>
      </c>
      <c r="AK5" s="32" t="s">
        <v>86</v>
      </c>
      <c r="AL5" s="32" t="s">
        <v>87</v>
      </c>
      <c r="AM5" s="32" t="s">
        <v>88</v>
      </c>
      <c r="AN5" s="32" t="s">
        <v>89</v>
      </c>
      <c r="AO5" s="32" t="s">
        <v>90</v>
      </c>
      <c r="AP5" s="32" t="s">
        <v>91</v>
      </c>
      <c r="AQ5" s="32" t="s">
        <v>92</v>
      </c>
      <c r="AR5" s="32" t="s">
        <v>93</v>
      </c>
      <c r="AS5" s="32" t="s">
        <v>94</v>
      </c>
      <c r="AT5" s="32" t="s">
        <v>95</v>
      </c>
      <c r="AU5" s="32" t="s">
        <v>85</v>
      </c>
      <c r="AV5" s="32" t="s">
        <v>86</v>
      </c>
      <c r="AW5" s="32" t="s">
        <v>87</v>
      </c>
      <c r="AX5" s="32" t="s">
        <v>88</v>
      </c>
      <c r="AY5" s="32" t="s">
        <v>89</v>
      </c>
      <c r="AZ5" s="32" t="s">
        <v>90</v>
      </c>
      <c r="BA5" s="32" t="s">
        <v>91</v>
      </c>
      <c r="BB5" s="32" t="s">
        <v>92</v>
      </c>
      <c r="BC5" s="32" t="s">
        <v>93</v>
      </c>
      <c r="BD5" s="32" t="s">
        <v>94</v>
      </c>
      <c r="BE5" s="32" t="s">
        <v>95</v>
      </c>
      <c r="BF5" s="32" t="s">
        <v>85</v>
      </c>
      <c r="BG5" s="32" t="s">
        <v>86</v>
      </c>
      <c r="BH5" s="32" t="s">
        <v>87</v>
      </c>
      <c r="BI5" s="32" t="s">
        <v>88</v>
      </c>
      <c r="BJ5" s="32" t="s">
        <v>89</v>
      </c>
      <c r="BK5" s="32" t="s">
        <v>90</v>
      </c>
      <c r="BL5" s="32" t="s">
        <v>91</v>
      </c>
      <c r="BM5" s="32" t="s">
        <v>92</v>
      </c>
      <c r="BN5" s="32" t="s">
        <v>93</v>
      </c>
      <c r="BO5" s="32" t="s">
        <v>94</v>
      </c>
      <c r="BP5" s="32" t="s">
        <v>95</v>
      </c>
      <c r="BQ5" s="32" t="s">
        <v>85</v>
      </c>
      <c r="BR5" s="32" t="s">
        <v>86</v>
      </c>
      <c r="BS5" s="32" t="s">
        <v>87</v>
      </c>
      <c r="BT5" s="32" t="s">
        <v>88</v>
      </c>
      <c r="BU5" s="32" t="s">
        <v>89</v>
      </c>
      <c r="BV5" s="32" t="s">
        <v>90</v>
      </c>
      <c r="BW5" s="32" t="s">
        <v>91</v>
      </c>
      <c r="BX5" s="32" t="s">
        <v>92</v>
      </c>
      <c r="BY5" s="32" t="s">
        <v>93</v>
      </c>
      <c r="BZ5" s="32" t="s">
        <v>94</v>
      </c>
      <c r="CA5" s="32" t="s">
        <v>95</v>
      </c>
      <c r="CB5" s="32" t="s">
        <v>85</v>
      </c>
      <c r="CC5" s="32" t="s">
        <v>86</v>
      </c>
      <c r="CD5" s="32" t="s">
        <v>87</v>
      </c>
      <c r="CE5" s="32" t="s">
        <v>88</v>
      </c>
      <c r="CF5" s="32" t="s">
        <v>89</v>
      </c>
      <c r="CG5" s="32" t="s">
        <v>90</v>
      </c>
      <c r="CH5" s="32" t="s">
        <v>91</v>
      </c>
      <c r="CI5" s="32" t="s">
        <v>92</v>
      </c>
      <c r="CJ5" s="32" t="s">
        <v>93</v>
      </c>
      <c r="CK5" s="32" t="s">
        <v>94</v>
      </c>
      <c r="CL5" s="32" t="s">
        <v>95</v>
      </c>
      <c r="CM5" s="32" t="s">
        <v>85</v>
      </c>
      <c r="CN5" s="32" t="s">
        <v>86</v>
      </c>
      <c r="CO5" s="32" t="s">
        <v>87</v>
      </c>
      <c r="CP5" s="32" t="s">
        <v>88</v>
      </c>
      <c r="CQ5" s="32" t="s">
        <v>89</v>
      </c>
      <c r="CR5" s="32" t="s">
        <v>90</v>
      </c>
      <c r="CS5" s="32" t="s">
        <v>91</v>
      </c>
      <c r="CT5" s="32" t="s">
        <v>92</v>
      </c>
      <c r="CU5" s="32" t="s">
        <v>93</v>
      </c>
      <c r="CV5" s="32" t="s">
        <v>94</v>
      </c>
      <c r="CW5" s="32" t="s">
        <v>95</v>
      </c>
      <c r="CX5" s="32" t="s">
        <v>85</v>
      </c>
      <c r="CY5" s="32" t="s">
        <v>86</v>
      </c>
      <c r="CZ5" s="32" t="s">
        <v>87</v>
      </c>
      <c r="DA5" s="32" t="s">
        <v>88</v>
      </c>
      <c r="DB5" s="32" t="s">
        <v>89</v>
      </c>
      <c r="DC5" s="32" t="s">
        <v>90</v>
      </c>
      <c r="DD5" s="32" t="s">
        <v>91</v>
      </c>
      <c r="DE5" s="32" t="s">
        <v>92</v>
      </c>
      <c r="DF5" s="32" t="s">
        <v>93</v>
      </c>
      <c r="DG5" s="32" t="s">
        <v>94</v>
      </c>
      <c r="DH5" s="32" t="s">
        <v>95</v>
      </c>
      <c r="DI5" s="32" t="s">
        <v>85</v>
      </c>
      <c r="DJ5" s="32" t="s">
        <v>86</v>
      </c>
      <c r="DK5" s="32" t="s">
        <v>87</v>
      </c>
      <c r="DL5" s="32" t="s">
        <v>88</v>
      </c>
      <c r="DM5" s="32" t="s">
        <v>89</v>
      </c>
      <c r="DN5" s="32" t="s">
        <v>90</v>
      </c>
      <c r="DO5" s="32" t="s">
        <v>91</v>
      </c>
      <c r="DP5" s="32" t="s">
        <v>92</v>
      </c>
      <c r="DQ5" s="32" t="s">
        <v>93</v>
      </c>
      <c r="DR5" s="32" t="s">
        <v>94</v>
      </c>
      <c r="DS5" s="32" t="s">
        <v>95</v>
      </c>
      <c r="DT5" s="32" t="s">
        <v>85</v>
      </c>
      <c r="DU5" s="32" t="s">
        <v>86</v>
      </c>
      <c r="DV5" s="32" t="s">
        <v>87</v>
      </c>
      <c r="DW5" s="32" t="s">
        <v>88</v>
      </c>
      <c r="DX5" s="32" t="s">
        <v>89</v>
      </c>
      <c r="DY5" s="32" t="s">
        <v>90</v>
      </c>
      <c r="DZ5" s="32" t="s">
        <v>91</v>
      </c>
      <c r="EA5" s="32" t="s">
        <v>92</v>
      </c>
      <c r="EB5" s="32" t="s">
        <v>93</v>
      </c>
      <c r="EC5" s="32" t="s">
        <v>94</v>
      </c>
      <c r="ED5" s="32" t="s">
        <v>95</v>
      </c>
      <c r="EE5" s="32" t="s">
        <v>85</v>
      </c>
      <c r="EF5" s="32" t="s">
        <v>86</v>
      </c>
      <c r="EG5" s="32" t="s">
        <v>87</v>
      </c>
      <c r="EH5" s="32" t="s">
        <v>88</v>
      </c>
      <c r="EI5" s="32" t="s">
        <v>89</v>
      </c>
      <c r="EJ5" s="32" t="s">
        <v>90</v>
      </c>
      <c r="EK5" s="32" t="s">
        <v>91</v>
      </c>
      <c r="EL5" s="32" t="s">
        <v>92</v>
      </c>
      <c r="EM5" s="32" t="s">
        <v>93</v>
      </c>
      <c r="EN5" s="32" t="s">
        <v>94</v>
      </c>
      <c r="EO5" s="32" t="s">
        <v>95</v>
      </c>
    </row>
    <row r="6" spans="1:145" s="36" customFormat="1" x14ac:dyDescent="0.15">
      <c r="A6" s="28" t="s">
        <v>96</v>
      </c>
      <c r="B6" s="33">
        <f>B7</f>
        <v>2019</v>
      </c>
      <c r="C6" s="33">
        <f t="shared" ref="C6:X6" si="3">C7</f>
        <v>384429</v>
      </c>
      <c r="D6" s="33">
        <f t="shared" si="3"/>
        <v>47</v>
      </c>
      <c r="E6" s="33">
        <f t="shared" si="3"/>
        <v>18</v>
      </c>
      <c r="F6" s="33">
        <f t="shared" si="3"/>
        <v>0</v>
      </c>
      <c r="G6" s="33">
        <f t="shared" si="3"/>
        <v>0</v>
      </c>
      <c r="H6" s="33" t="str">
        <f t="shared" si="3"/>
        <v>愛媛県　伊方町</v>
      </c>
      <c r="I6" s="33" t="str">
        <f t="shared" si="3"/>
        <v>法非適用</v>
      </c>
      <c r="J6" s="33" t="str">
        <f t="shared" si="3"/>
        <v>下水道事業</v>
      </c>
      <c r="K6" s="33" t="str">
        <f t="shared" si="3"/>
        <v>特定地域生活排水処理</v>
      </c>
      <c r="L6" s="33" t="str">
        <f t="shared" si="3"/>
        <v>K2</v>
      </c>
      <c r="M6" s="33" t="str">
        <f t="shared" si="3"/>
        <v>非設置</v>
      </c>
      <c r="N6" s="34" t="str">
        <f t="shared" si="3"/>
        <v>-</v>
      </c>
      <c r="O6" s="34" t="str">
        <f t="shared" si="3"/>
        <v>該当数値なし</v>
      </c>
      <c r="P6" s="34">
        <f t="shared" si="3"/>
        <v>7.73</v>
      </c>
      <c r="Q6" s="34">
        <f t="shared" si="3"/>
        <v>100</v>
      </c>
      <c r="R6" s="34">
        <f t="shared" si="3"/>
        <v>3630</v>
      </c>
      <c r="S6" s="34">
        <f t="shared" si="3"/>
        <v>9116</v>
      </c>
      <c r="T6" s="34">
        <f t="shared" si="3"/>
        <v>93.98</v>
      </c>
      <c r="U6" s="34">
        <f t="shared" si="3"/>
        <v>97</v>
      </c>
      <c r="V6" s="34">
        <f t="shared" si="3"/>
        <v>698</v>
      </c>
      <c r="W6" s="34">
        <f t="shared" si="3"/>
        <v>32.1</v>
      </c>
      <c r="X6" s="34">
        <f t="shared" si="3"/>
        <v>21.74</v>
      </c>
      <c r="Y6" s="35">
        <f>IF(Y7="",NA(),Y7)</f>
        <v>79.11</v>
      </c>
      <c r="Z6" s="35">
        <f t="shared" ref="Z6:AH6" si="4">IF(Z7="",NA(),Z7)</f>
        <v>73.260000000000005</v>
      </c>
      <c r="AA6" s="35">
        <f t="shared" si="4"/>
        <v>102.19</v>
      </c>
      <c r="AB6" s="35">
        <f t="shared" si="4"/>
        <v>100</v>
      </c>
      <c r="AC6" s="35">
        <f t="shared" si="4"/>
        <v>100</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249.89</v>
      </c>
      <c r="BG6" s="34">
        <f t="shared" ref="BG6:BO6" si="7">IF(BG7="",NA(),BG7)</f>
        <v>0</v>
      </c>
      <c r="BH6" s="34">
        <f t="shared" si="7"/>
        <v>0</v>
      </c>
      <c r="BI6" s="35">
        <f t="shared" si="7"/>
        <v>516.4</v>
      </c>
      <c r="BJ6" s="35">
        <f t="shared" si="7"/>
        <v>522.6</v>
      </c>
      <c r="BK6" s="35">
        <f t="shared" si="7"/>
        <v>392.19</v>
      </c>
      <c r="BL6" s="35">
        <f t="shared" si="7"/>
        <v>413.5</v>
      </c>
      <c r="BM6" s="35">
        <f t="shared" si="7"/>
        <v>407.42</v>
      </c>
      <c r="BN6" s="35">
        <f t="shared" si="7"/>
        <v>386.46</v>
      </c>
      <c r="BO6" s="35">
        <f t="shared" si="7"/>
        <v>270.57</v>
      </c>
      <c r="BP6" s="34" t="str">
        <f>IF(BP7="","",IF(BP7="-","【-】","【"&amp;SUBSTITUTE(TEXT(BP7,"#,##0.00"),"-","△")&amp;"】"))</f>
        <v>【307.23】</v>
      </c>
      <c r="BQ6" s="35">
        <f>IF(BQ7="",NA(),BQ7)</f>
        <v>72.08</v>
      </c>
      <c r="BR6" s="35">
        <f t="shared" ref="BR6:BZ6" si="8">IF(BR7="",NA(),BR7)</f>
        <v>71.680000000000007</v>
      </c>
      <c r="BS6" s="35">
        <f t="shared" si="8"/>
        <v>71.86</v>
      </c>
      <c r="BT6" s="35">
        <f t="shared" si="8"/>
        <v>76.61</v>
      </c>
      <c r="BU6" s="35">
        <f t="shared" si="8"/>
        <v>74.52</v>
      </c>
      <c r="BV6" s="35">
        <f t="shared" si="8"/>
        <v>57.03</v>
      </c>
      <c r="BW6" s="35">
        <f t="shared" si="8"/>
        <v>55.84</v>
      </c>
      <c r="BX6" s="35">
        <f t="shared" si="8"/>
        <v>57.08</v>
      </c>
      <c r="BY6" s="35">
        <f t="shared" si="8"/>
        <v>55.85</v>
      </c>
      <c r="BZ6" s="35">
        <f t="shared" si="8"/>
        <v>62.5</v>
      </c>
      <c r="CA6" s="34" t="str">
        <f>IF(CA7="","",IF(CA7="-","【-】","【"&amp;SUBSTITUTE(TEXT(CA7,"#,##0.00"),"-","△")&amp;"】"))</f>
        <v>【59.98】</v>
      </c>
      <c r="CB6" s="35">
        <f>IF(CB7="",NA(),CB7)</f>
        <v>440.7</v>
      </c>
      <c r="CC6" s="35">
        <f t="shared" ref="CC6:CK6" si="9">IF(CC7="",NA(),CC7)</f>
        <v>322.01</v>
      </c>
      <c r="CD6" s="35">
        <f t="shared" si="9"/>
        <v>328.91</v>
      </c>
      <c r="CE6" s="35">
        <f t="shared" si="9"/>
        <v>336.37</v>
      </c>
      <c r="CF6" s="35">
        <f t="shared" si="9"/>
        <v>367.92</v>
      </c>
      <c r="CG6" s="35">
        <f t="shared" si="9"/>
        <v>283.73</v>
      </c>
      <c r="CH6" s="35">
        <f t="shared" si="9"/>
        <v>287.57</v>
      </c>
      <c r="CI6" s="35">
        <f t="shared" si="9"/>
        <v>286.86</v>
      </c>
      <c r="CJ6" s="35">
        <f t="shared" si="9"/>
        <v>287.91000000000003</v>
      </c>
      <c r="CK6" s="35">
        <f t="shared" si="9"/>
        <v>269.33</v>
      </c>
      <c r="CL6" s="34" t="str">
        <f>IF(CL7="","",IF(CL7="-","【-】","【"&amp;SUBSTITUTE(TEXT(CL7,"#,##0.00"),"-","△")&amp;"】"))</f>
        <v>【272.98】</v>
      </c>
      <c r="CM6" s="35">
        <f>IF(CM7="",NA(),CM7)</f>
        <v>100</v>
      </c>
      <c r="CN6" s="35">
        <f t="shared" ref="CN6:CV6" si="10">IF(CN7="",NA(),CN7)</f>
        <v>100</v>
      </c>
      <c r="CO6" s="35">
        <f t="shared" si="10"/>
        <v>100</v>
      </c>
      <c r="CP6" s="35">
        <f t="shared" si="10"/>
        <v>100</v>
      </c>
      <c r="CQ6" s="35">
        <f t="shared" si="10"/>
        <v>100</v>
      </c>
      <c r="CR6" s="35">
        <f t="shared" si="10"/>
        <v>58.25</v>
      </c>
      <c r="CS6" s="35">
        <f t="shared" si="10"/>
        <v>61.55</v>
      </c>
      <c r="CT6" s="35">
        <f t="shared" si="10"/>
        <v>57.22</v>
      </c>
      <c r="CU6" s="35">
        <f t="shared" si="10"/>
        <v>54.93</v>
      </c>
      <c r="CV6" s="35">
        <f t="shared" si="10"/>
        <v>59.64</v>
      </c>
      <c r="CW6" s="34" t="str">
        <f>IF(CW7="","",IF(CW7="-","【-】","【"&amp;SUBSTITUTE(TEXT(CW7,"#,##0.00"),"-","△")&amp;"】"))</f>
        <v>【58.71】</v>
      </c>
      <c r="CX6" s="35">
        <f>IF(CX7="",NA(),CX7)</f>
        <v>100</v>
      </c>
      <c r="CY6" s="35">
        <f t="shared" ref="CY6:DG6" si="11">IF(CY7="",NA(),CY7)</f>
        <v>98.22</v>
      </c>
      <c r="CZ6" s="35">
        <f t="shared" si="11"/>
        <v>96.06</v>
      </c>
      <c r="DA6" s="35">
        <f t="shared" si="11"/>
        <v>96.48</v>
      </c>
      <c r="DB6" s="35">
        <f t="shared" si="11"/>
        <v>96.42</v>
      </c>
      <c r="DC6" s="35">
        <f t="shared" si="11"/>
        <v>68.150000000000006</v>
      </c>
      <c r="DD6" s="35">
        <f t="shared" si="11"/>
        <v>67.489999999999995</v>
      </c>
      <c r="DE6" s="35">
        <f t="shared" si="11"/>
        <v>67.290000000000006</v>
      </c>
      <c r="DF6" s="35">
        <f t="shared" si="11"/>
        <v>65.569999999999993</v>
      </c>
      <c r="DG6" s="35">
        <f t="shared" si="11"/>
        <v>90.63</v>
      </c>
      <c r="DH6" s="34" t="str">
        <f>IF(DH7="","",IF(DH7="-","【-】","【"&amp;SUBSTITUTE(TEXT(DH7,"#,##0.00"),"-","△")&amp;"】"))</f>
        <v>【79.51】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x14ac:dyDescent="0.15">
      <c r="A7" s="28"/>
      <c r="B7" s="37">
        <v>2019</v>
      </c>
      <c r="C7" s="37">
        <v>384429</v>
      </c>
      <c r="D7" s="37">
        <v>47</v>
      </c>
      <c r="E7" s="37">
        <v>18</v>
      </c>
      <c r="F7" s="37">
        <v>0</v>
      </c>
      <c r="G7" s="37">
        <v>0</v>
      </c>
      <c r="H7" s="37" t="s">
        <v>97</v>
      </c>
      <c r="I7" s="37" t="s">
        <v>98</v>
      </c>
      <c r="J7" s="37" t="s">
        <v>99</v>
      </c>
      <c r="K7" s="37" t="s">
        <v>100</v>
      </c>
      <c r="L7" s="37" t="s">
        <v>101</v>
      </c>
      <c r="M7" s="37" t="s">
        <v>102</v>
      </c>
      <c r="N7" s="38" t="s">
        <v>103</v>
      </c>
      <c r="O7" s="38" t="s">
        <v>104</v>
      </c>
      <c r="P7" s="38">
        <v>7.73</v>
      </c>
      <c r="Q7" s="38">
        <v>100</v>
      </c>
      <c r="R7" s="38">
        <v>3630</v>
      </c>
      <c r="S7" s="38">
        <v>9116</v>
      </c>
      <c r="T7" s="38">
        <v>93.98</v>
      </c>
      <c r="U7" s="38">
        <v>97</v>
      </c>
      <c r="V7" s="38">
        <v>698</v>
      </c>
      <c r="W7" s="38">
        <v>32.1</v>
      </c>
      <c r="X7" s="38">
        <v>21.74</v>
      </c>
      <c r="Y7" s="38">
        <v>79.11</v>
      </c>
      <c r="Z7" s="38">
        <v>73.260000000000005</v>
      </c>
      <c r="AA7" s="38">
        <v>102.19</v>
      </c>
      <c r="AB7" s="38">
        <v>100</v>
      </c>
      <c r="AC7" s="38">
        <v>100</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249.89</v>
      </c>
      <c r="BG7" s="38">
        <v>0</v>
      </c>
      <c r="BH7" s="38">
        <v>0</v>
      </c>
      <c r="BI7" s="38">
        <v>516.4</v>
      </c>
      <c r="BJ7" s="38">
        <v>522.6</v>
      </c>
      <c r="BK7" s="38">
        <v>392.19</v>
      </c>
      <c r="BL7" s="38">
        <v>413.5</v>
      </c>
      <c r="BM7" s="38">
        <v>407.42</v>
      </c>
      <c r="BN7" s="38">
        <v>386.46</v>
      </c>
      <c r="BO7" s="38">
        <v>270.57</v>
      </c>
      <c r="BP7" s="38">
        <v>307.23</v>
      </c>
      <c r="BQ7" s="38">
        <v>72.08</v>
      </c>
      <c r="BR7" s="38">
        <v>71.680000000000007</v>
      </c>
      <c r="BS7" s="38">
        <v>71.86</v>
      </c>
      <c r="BT7" s="38">
        <v>76.61</v>
      </c>
      <c r="BU7" s="38">
        <v>74.52</v>
      </c>
      <c r="BV7" s="38">
        <v>57.03</v>
      </c>
      <c r="BW7" s="38">
        <v>55.84</v>
      </c>
      <c r="BX7" s="38">
        <v>57.08</v>
      </c>
      <c r="BY7" s="38">
        <v>55.85</v>
      </c>
      <c r="BZ7" s="38">
        <v>62.5</v>
      </c>
      <c r="CA7" s="38">
        <v>59.98</v>
      </c>
      <c r="CB7" s="38">
        <v>440.7</v>
      </c>
      <c r="CC7" s="38">
        <v>322.01</v>
      </c>
      <c r="CD7" s="38">
        <v>328.91</v>
      </c>
      <c r="CE7" s="38">
        <v>336.37</v>
      </c>
      <c r="CF7" s="38">
        <v>367.92</v>
      </c>
      <c r="CG7" s="38">
        <v>283.73</v>
      </c>
      <c r="CH7" s="38">
        <v>287.57</v>
      </c>
      <c r="CI7" s="38">
        <v>286.86</v>
      </c>
      <c r="CJ7" s="38">
        <v>287.91000000000003</v>
      </c>
      <c r="CK7" s="38">
        <v>269.33</v>
      </c>
      <c r="CL7" s="38">
        <v>272.98</v>
      </c>
      <c r="CM7" s="38">
        <v>100</v>
      </c>
      <c r="CN7" s="38">
        <v>100</v>
      </c>
      <c r="CO7" s="38">
        <v>100</v>
      </c>
      <c r="CP7" s="38">
        <v>100</v>
      </c>
      <c r="CQ7" s="38">
        <v>100</v>
      </c>
      <c r="CR7" s="38">
        <v>58.25</v>
      </c>
      <c r="CS7" s="38">
        <v>61.55</v>
      </c>
      <c r="CT7" s="38">
        <v>57.22</v>
      </c>
      <c r="CU7" s="38">
        <v>54.93</v>
      </c>
      <c r="CV7" s="38">
        <v>59.64</v>
      </c>
      <c r="CW7" s="38">
        <v>58.71</v>
      </c>
      <c r="CX7" s="38">
        <v>100</v>
      </c>
      <c r="CY7" s="38">
        <v>98.22</v>
      </c>
      <c r="CZ7" s="38">
        <v>96.06</v>
      </c>
      <c r="DA7" s="38">
        <v>96.48</v>
      </c>
      <c r="DB7" s="38">
        <v>96.42</v>
      </c>
      <c r="DC7" s="38">
        <v>68.150000000000006</v>
      </c>
      <c r="DD7" s="38">
        <v>67.489999999999995</v>
      </c>
      <c r="DE7" s="38">
        <v>67.290000000000006</v>
      </c>
      <c r="DF7" s="38">
        <v>65.569999999999993</v>
      </c>
      <c r="DG7" s="38">
        <v>90.63</v>
      </c>
      <c r="DH7" s="38">
        <v>79.510000000000005</v>
      </c>
      <c r="DI7" s="38"/>
      <c r="DJ7" s="38"/>
      <c r="DK7" s="38"/>
      <c r="DL7" s="38"/>
      <c r="DM7" s="38"/>
      <c r="DN7" s="38"/>
      <c r="DO7" s="38"/>
      <c r="DP7" s="38"/>
      <c r="DQ7" s="38"/>
      <c r="DR7" s="38"/>
      <c r="DS7" s="38"/>
      <c r="DT7" s="38"/>
      <c r="DU7" s="38"/>
      <c r="DV7" s="38"/>
      <c r="DW7" s="38"/>
      <c r="DX7" s="38"/>
      <c r="DY7" s="38"/>
      <c r="DZ7" s="38"/>
      <c r="EA7" s="38"/>
      <c r="EB7" s="38"/>
      <c r="EC7" s="38"/>
      <c r="ED7" s="38"/>
      <c r="EE7" s="38" t="s">
        <v>103</v>
      </c>
      <c r="EF7" s="38" t="s">
        <v>103</v>
      </c>
      <c r="EG7" s="38" t="s">
        <v>103</v>
      </c>
      <c r="EH7" s="38" t="s">
        <v>103</v>
      </c>
      <c r="EI7" s="38" t="s">
        <v>103</v>
      </c>
      <c r="EJ7" s="38" t="s">
        <v>103</v>
      </c>
      <c r="EK7" s="38" t="s">
        <v>103</v>
      </c>
      <c r="EL7" s="38" t="s">
        <v>103</v>
      </c>
      <c r="EM7" s="38" t="s">
        <v>103</v>
      </c>
      <c r="EN7" s="38" t="s">
        <v>103</v>
      </c>
      <c r="EO7" s="38" t="s">
        <v>103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105</v>
      </c>
      <c r="C9" s="40" t="s">
        <v>106</v>
      </c>
      <c r="D9" s="40" t="s">
        <v>107</v>
      </c>
      <c r="E9" s="40" t="s">
        <v>108</v>
      </c>
      <c r="F9" s="40" t="s">
        <v>109</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47</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110</v>
      </c>
    </row>
    <row r="12" spans="1:145" x14ac:dyDescent="0.15">
      <c r="B12">
        <v>1</v>
      </c>
      <c r="C12">
        <v>1</v>
      </c>
      <c r="D12">
        <v>1</v>
      </c>
      <c r="E12">
        <v>1</v>
      </c>
      <c r="F12">
        <v>1</v>
      </c>
      <c r="G12" t="s">
        <v>111</v>
      </c>
    </row>
    <row r="13" spans="1:145" x14ac:dyDescent="0.15">
      <c r="B13" t="s">
        <v>112</v>
      </c>
      <c r="C13" t="s">
        <v>113</v>
      </c>
      <c r="D13" t="s">
        <v>113</v>
      </c>
      <c r="E13" t="s">
        <v>113</v>
      </c>
      <c r="F13" t="s">
        <v>114</v>
      </c>
      <c r="G13" t="s">
        <v>115</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菊池 崇史</cp:lastModifiedBy>
  <cp:lastPrinted>2021-02-04T11:40:12Z</cp:lastPrinted>
  <dcterms:created xsi:type="dcterms:W3CDTF">2020-12-04T03:18:33Z</dcterms:created>
  <dcterms:modified xsi:type="dcterms:W3CDTF">2021-02-04T11:40:14Z</dcterms:modified>
  <cp:category/>
</cp:coreProperties>
</file>