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財政係\公営企業決算調査\H30決算\公営企業に係る経営比較分析表（平成30年度決算）の分析等について\提出用\"/>
    </mc:Choice>
  </mc:AlternateContent>
  <xr:revisionPtr revIDLastSave="0" documentId="13_ncr:1_{976B41A2-2C71-4E69-B8E3-52939EFBF838}" xr6:coauthVersionLast="36" xr6:coauthVersionMax="36" xr10:uidLastSave="{00000000-0000-0000-0000-000000000000}"/>
  <workbookProtection workbookAlgorithmName="SHA-512" workbookHashValue="WzhDC48OquM4dQxI5AFyzfxY0kcGjatTLBYhSXzdg4BKkpSy/gRaegUm5q1XzQ2V8RWA33stH2wER5Zhi6NCQA==" workbookSaltValue="UMQegl7qtX+46kLLLLoP6g=="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F19" i="4" s="1"/>
  <c r="AU6" i="5"/>
  <c r="AT6" i="5"/>
  <c r="L16" i="4" s="1"/>
  <c r="AS6" i="5"/>
  <c r="AR6" i="5"/>
  <c r="AQ6" i="5"/>
  <c r="AP6" i="5"/>
  <c r="N15" i="4" s="1"/>
  <c r="AO6" i="5"/>
  <c r="AN6" i="5"/>
  <c r="J15" i="4" s="1"/>
  <c r="AM6" i="5"/>
  <c r="AL6" i="5"/>
  <c r="F15" i="4" s="1"/>
  <c r="AK6" i="5"/>
  <c r="AJ6" i="5"/>
  <c r="AI6" i="5"/>
  <c r="AH6" i="5"/>
  <c r="H14" i="4" s="1"/>
  <c r="AG6" i="5"/>
  <c r="AF6" i="5"/>
  <c r="N13" i="4" s="1"/>
  <c r="AE6" i="5"/>
  <c r="AD6" i="5"/>
  <c r="J13" i="4" s="1"/>
  <c r="AC6" i="5"/>
  <c r="AB6" i="5"/>
  <c r="AA6" i="5"/>
  <c r="Z6" i="5"/>
  <c r="L12" i="4" s="1"/>
  <c r="Y6" i="5"/>
  <c r="X6" i="5"/>
  <c r="H12" i="4" s="1"/>
  <c r="W6" i="5"/>
  <c r="V6" i="5"/>
  <c r="F9" i="4" s="1"/>
  <c r="U6" i="5"/>
  <c r="T6" i="5"/>
  <c r="S6" i="5"/>
  <c r="R6" i="5"/>
  <c r="Q6" i="5"/>
  <c r="P6" i="5"/>
  <c r="N5" i="4" s="1"/>
  <c r="O6" i="5"/>
  <c r="N6" i="5"/>
  <c r="M6" i="5"/>
  <c r="FT8" i="5" s="1"/>
  <c r="L6" i="5"/>
  <c r="K6" i="5"/>
  <c r="J3" i="4" s="1"/>
  <c r="J6" i="5"/>
  <c r="I6" i="5"/>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N16" i="4"/>
  <c r="J16" i="4"/>
  <c r="H16" i="4"/>
  <c r="F16" i="4"/>
  <c r="L15" i="4"/>
  <c r="H15" i="4"/>
  <c r="N14" i="4"/>
  <c r="L14" i="4"/>
  <c r="J14" i="4"/>
  <c r="F14" i="4"/>
  <c r="L13" i="4"/>
  <c r="H13" i="4"/>
  <c r="F13" i="4"/>
  <c r="N12" i="4"/>
  <c r="J12" i="4"/>
  <c r="F12" i="4"/>
  <c r="N7" i="4"/>
  <c r="B7" i="4"/>
  <c r="J5" i="4"/>
  <c r="F5" i="4"/>
  <c r="B5" i="4"/>
  <c r="N3" i="4"/>
  <c r="F3" i="4"/>
  <c r="B3" i="4"/>
  <c r="FJ8" i="5" l="1"/>
  <c r="FX18" i="5"/>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KC10" i="5"/>
  <c r="IN10" i="5"/>
  <c r="GZ10" i="5"/>
  <c r="FK10" i="5"/>
  <c r="DV10" i="5"/>
  <c r="CG10" i="5"/>
  <c r="ML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KY10" i="5"/>
  <c r="JJ10" i="5"/>
  <c r="HU10" i="5"/>
  <c r="GF10" i="5"/>
  <c r="EQ10" i="5"/>
  <c r="DC10" i="5"/>
  <c r="BL10" i="5"/>
  <c r="KN10" i="5"/>
  <c r="IZ10" i="5"/>
  <c r="HK10" i="5"/>
  <c r="FV10" i="5"/>
  <c r="EG10" i="5"/>
  <c r="CR10" i="5"/>
  <c r="BA10" i="5"/>
  <c r="J11" i="4"/>
  <c r="MC10" i="5"/>
  <c r="LS10" i="5"/>
  <c r="KD10" i="5"/>
  <c r="IO10" i="5"/>
  <c r="HA10" i="5"/>
  <c r="FL10" i="5"/>
  <c r="DW10" i="5"/>
  <c r="CH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LU10" i="5"/>
  <c r="MO10" i="5"/>
  <c r="KP10" i="5"/>
  <c r="JB10" i="5"/>
  <c r="HM10" i="5"/>
  <c r="FX10" i="5"/>
  <c r="EI10" i="5"/>
  <c r="CT10" i="5"/>
  <c r="BC10" i="5"/>
  <c r="N11" i="4"/>
  <c r="KF10" i="5"/>
  <c r="IQ10" i="5"/>
  <c r="HC10" i="5"/>
  <c r="FN10" i="5"/>
  <c r="DY10" i="5"/>
  <c r="CJ10" i="5"/>
  <c r="LK10" i="5"/>
  <c r="JV10" i="5"/>
  <c r="IG10" i="5"/>
  <c r="GR10" i="5"/>
  <c r="FD10" i="5"/>
  <c r="DO10" i="5"/>
  <c r="BY10" i="5"/>
  <c r="LA10" i="5"/>
  <c r="JL10" i="5"/>
  <c r="HW10" i="5"/>
  <c r="GH10" i="5"/>
  <c r="ES10" i="5"/>
  <c r="DE10" i="5"/>
  <c r="BN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L10" i="5"/>
  <c r="IX10" i="5"/>
  <c r="HI10" i="5"/>
  <c r="FT10" i="5"/>
  <c r="EE10" i="5"/>
  <c r="CP10" i="5"/>
  <c r="AY10" i="5"/>
  <c r="MA10" i="5"/>
  <c r="LQ10" i="5"/>
  <c r="KB10" i="5"/>
  <c r="IM10" i="5"/>
  <c r="GY10" i="5"/>
  <c r="FJ10" i="5"/>
  <c r="DU10" i="5"/>
  <c r="CF10" i="5"/>
  <c r="MK10" i="5"/>
  <c r="LG10" i="5"/>
  <c r="JR10" i="5"/>
  <c r="IC10" i="5"/>
  <c r="GN10" i="5"/>
  <c r="EZ10" i="5"/>
  <c r="DK10" i="5"/>
  <c r="BU10" i="5"/>
  <c r="KW10" i="5"/>
  <c r="JH10" i="5"/>
  <c r="HS10" i="5"/>
  <c r="GD10" i="5"/>
  <c r="EO10" i="5"/>
  <c r="DA10" i="5"/>
  <c r="BJ10" i="5"/>
  <c r="F11" i="4"/>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Z10" i="5"/>
  <c r="JK10" i="5"/>
  <c r="HV10" i="5"/>
  <c r="GG10" i="5"/>
  <c r="ER10" i="5"/>
  <c r="DD10" i="5"/>
  <c r="BM10" i="5"/>
  <c r="KO10" i="5"/>
  <c r="JA10" i="5"/>
  <c r="HL10" i="5"/>
  <c r="FW10" i="5"/>
  <c r="EH10" i="5"/>
  <c r="CS10" i="5"/>
  <c r="BB10" i="5"/>
  <c r="LT10" i="5"/>
  <c r="KE10" i="5"/>
  <c r="IP10" i="5"/>
  <c r="HB10" i="5"/>
  <c r="FM10" i="5"/>
  <c r="DX10" i="5"/>
  <c r="CI10" i="5"/>
  <c r="L11" i="4"/>
  <c r="LJ10" i="5"/>
  <c r="JU10" i="5"/>
  <c r="IF10" i="5"/>
  <c r="GQ10" i="5"/>
  <c r="FC10" i="5"/>
  <c r="DN10" i="5"/>
  <c r="BX10" i="5"/>
</calcChain>
</file>

<file path=xl/sharedStrings.xml><?xml version="1.0" encoding="utf-8"?>
<sst xmlns="http://schemas.openxmlformats.org/spreadsheetml/2006/main" count="989" uniqueCount="271">
  <si>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</si>
  <si>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</si>
  <si>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</si>
  <si>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</si>
  <si>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</si>
  <si>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</si>
  <si>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</si>
  <si>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</si>
  <si>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H30年度決算における利益剰余金が23,678千円で予備費及び工事請負費として翌年度に繰越している。これは、大規模修繕が必要になった場合の修繕費や、事業廃止時の施設撤去費用のためである。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</si>
  <si>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</si>
  <si>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</si>
  <si>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</si>
  <si>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</si>
  <si>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</si>
  <si>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</si>
  <si>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</si>
  <si>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</si>
  <si>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</si>
  <si>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</si>
  <si>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</si>
  <si>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</si>
  <si>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</si>
  <si>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</si>
  <si>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</si>
  <si>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</si>
  <si>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</si>
  <si>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</si>
  <si>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</si>
  <si>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</si>
  <si>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</si>
  <si>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</si>
  <si>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</si>
  <si>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</si>
  <si>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</si>
  <si>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</si>
  <si>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</si>
  <si>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</si>
  <si>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</si>
  <si>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</si>
  <si>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</si>
  <si>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</si>
  <si>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</si>
  <si>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</si>
  <si>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</si>
  <si>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</si>
  <si>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</si>
  <si>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</si>
  <si>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</si>
  <si>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</si>
  <si>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</si>
  <si>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</si>
  <si>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</si>
  <si>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</si>
  <si>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</si>
  <si>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</si>
  <si>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</si>
  <si>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</si>
  <si>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</si>
  <si>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</si>
  <si>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</si>
  <si>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</si>
  <si>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</si>
  <si>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</si>
  <si>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</si>
  <si>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</si>
  <si>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</si>
  <si>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</si>
  <si>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</si>
  <si>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</si>
  <si>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</si>
  <si>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</si>
  <si>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</si>
  <si>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</si>
  <si>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</si>
  <si>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</si>
  <si>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</si>
  <si>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</si>
  <si>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</si>
  <si>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</si>
  <si>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</si>
  <si>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</si>
  <si>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</si>
  <si>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</si>
  <si>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</si>
  <si>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</si>
  <si>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</si>
  <si>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</si>
  <si>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</si>
  <si>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</si>
  <si>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</si>
  <si>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</si>
  <si>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</si>
  <si>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</si>
  <si>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</si>
  <si>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</si>
  <si>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</si>
  <si>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</si>
  <si>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</si>
  <si>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</si>
  <si>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</si>
  <si>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</si>
  <si>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</si>
  <si>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</si>
  <si>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</si>
  <si>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</si>
  <si>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</si>
  <si>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</si>
  <si>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</si>
  <si>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</si>
  <si>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</si>
  <si>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</si>
  <si>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</si>
  <si>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</si>
  <si>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</si>
  <si>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</si>
  <si>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</si>
  <si>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</si>
  <si>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384429</t>
  </si>
  <si>
    <t>47</t>
  </si>
  <si>
    <t>04</t>
  </si>
  <si>
    <t>0</t>
  </si>
  <si>
    <t>000</t>
  </si>
  <si>
    <t>愛媛県　伊方町</t>
  </si>
  <si>
    <t>法非適用</t>
  </si>
  <si>
    <t>電気事業</t>
  </si>
  <si>
    <t>非設置</t>
  </si>
  <si>
    <t>該当数値なし</t>
  </si>
  <si>
    <t>-</t>
  </si>
  <si>
    <t>令和7年6月30日　伊方町風力発電所</t>
  </si>
  <si>
    <t>無</t>
  </si>
  <si>
    <t>四国電力株式会社　送配電カンパニー宇和島支社八幡浜事業所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</si>
  <si>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</si>
  <si>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</si>
  <si>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</si>
  <si>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</si>
  <si>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</si>
  <si>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</si>
  <si>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</si>
  <si>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</si>
  <si>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</si>
  <si>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</si>
  <si>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</si>
  <si>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</si>
  <si>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</si>
  <si>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</si>
  <si>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</si>
  <si>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</si>
  <si>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</si>
  <si>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</si>
  <si>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</si>
  <si>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</si>
  <si>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</si>
  <si>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</si>
  <si>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</si>
  <si>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</si>
  <si>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</si>
  <si>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</si>
  <si>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</si>
  <si>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</si>
  <si>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</si>
  <si>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</si>
  <si>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</si>
  <si>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</si>
  <si>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</si>
  <si>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</si>
  <si>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</si>
  <si>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</si>
  <si>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</si>
  <si>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</si>
  <si>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</si>
  <si>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</si>
  <si>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</si>
  <si>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</si>
  <si>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</si>
  <si>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</si>
  <si>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</si>
  <si>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</si>
  <si>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</si>
  <si>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</si>
  <si>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</si>
  <si>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</si>
  <si>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</si>
  <si>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</si>
  <si>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</si>
  <si>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</si>
  <si>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</si>
  <si>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</si>
  <si>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</si>
  <si>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</si>
  <si>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</si>
  <si>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</si>
  <si>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</si>
  <si>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</si>
  <si>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</si>
  <si>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</si>
  <si>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</si>
  <si>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</si>
  <si>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</si>
  <si>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</si>
  <si>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</si>
  <si>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</si>
  <si>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</si>
  <si>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</si>
  <si>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</si>
  <si>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</si>
  <si>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</si>
  <si>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</si>
  <si>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</si>
  <si>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</si>
  <si>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</si>
  <si>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</si>
  <si>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</si>
  <si>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</si>
  <si>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</si>
  <si>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</si>
  <si>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</si>
  <si>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</si>
  <si>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</si>
  <si>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</si>
  <si>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</si>
  <si>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</si>
  <si>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</si>
  <si>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</si>
  <si>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</si>
  <si>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</si>
  <si>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</si>
  <si>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</si>
  <si>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</si>
  <si>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</si>
  <si>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</si>
  <si>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</si>
  <si>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</si>
  <si>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</si>
  <si>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</si>
  <si>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</si>
  <si>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</si>
  <si>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</si>
  <si>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</si>
  <si>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</si>
  <si>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</si>
  <si>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</si>
  <si>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</si>
  <si>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</si>
  <si>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</si>
  <si>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</si>
  <si>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</si>
  <si>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</si>
  <si>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</si>
  <si>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</si>
  <si>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</si>
  <si>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</si>
  <si>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</si>
  <si>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</si>
  <si>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</si>
  <si>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</si>
  <si>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</si>
  <si>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</si>
  <si>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</si>
  <si>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</si>
  <si>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</si>
  <si>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</si>
  <si>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</si>
  <si>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</si>
  <si>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</si>
  <si>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</si>
  <si>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</si>
  <si>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</si>
  <si>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</si>
  <si>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これまでの経営状況は近年、落ち込んでいるが比較的に良好であった。加えて、料金契約期間内である今年度には企業債の償還期間が満了となるため、料金契約期間満了までの間の業績見通しは明るい。今後は料金契約期間満了後の経営について検討する必要があり、事業を継続する場合は、施設の延命化に要する費用等、必要な経費を十分に考慮した上で、判断する必要がある。
　FIT適用終了後の事業のあり方については、現時点で方針は定まっていないが、民間事業者への事業移管など様々な観点から検討していかなければならない。</t>
    <rPh sb="10" eb="12">
      <t>キンネン</t>
    </rPh>
    <rPh sb="13" eb="14">
      <t>オ</t>
    </rPh>
    <rPh sb="15" eb="16">
      <t>コ</t>
    </rPh>
    <rPh sb="21" eb="23">
      <t>ヒカク</t>
    </rPh>
    <rPh sb="23" eb="24">
      <t>テキ</t>
    </rPh>
    <rPh sb="46" eb="47">
      <t>コン</t>
    </rPh>
    <rPh sb="210" eb="212">
      <t>ミンカン</t>
    </rPh>
    <rPh sb="212" eb="215">
      <t>ジギョウシャ</t>
    </rPh>
    <rPh sb="217" eb="219">
      <t>ジギョウ</t>
    </rPh>
    <rPh sb="219" eb="221">
      <t>イカン</t>
    </rPh>
    <rPh sb="223" eb="225">
      <t>サマザマ</t>
    </rPh>
    <rPh sb="226" eb="228">
      <t>カンテン</t>
    </rPh>
    <rPh sb="230" eb="232">
      <t>ケントウ</t>
    </rPh>
    <phoneticPr fontId="5"/>
  </si>
  <si>
    <t>　設備利用率は全国平均の半分以下の数値で推移しており、H30年度は前年度に比べ数値を落としている。今後としては故障頻度を減らし、資源エネルギー庁の発電コスト検証ワーキンググループで設定されている利用率（20％）を目標に運転を行っていく。
　修繕費率は年数の経過により大きく数値が上昇し平均値も超える結果となった。既に建設から13年経過しているため、今後もこのような数値になる可能性がある。
　企業債残高隊料金収入比率は、償還金が滞りなく返済できているため堅実な低下を継続できており全国平均と似たような推移となっている。償還金返済は令和元年度で満了となるため償還財源の確保に支障はないと想定される。
　FIT収入割合は100％と固定買取価格制度に完全に依存した状況であるが、令和元年度末には償還金返済が満了となるため、以降の料金契約期間満了となる令和7年6月30日までは大幅な黒字が期待される。</t>
    <rPh sb="12" eb="14">
      <t>ハンブン</t>
    </rPh>
    <rPh sb="14" eb="16">
      <t>イカ</t>
    </rPh>
    <rPh sb="33" eb="36">
      <t>ゼンネンド</t>
    </rPh>
    <rPh sb="37" eb="38">
      <t>クラ</t>
    </rPh>
    <rPh sb="49" eb="51">
      <t>コンゴ</t>
    </rPh>
    <rPh sb="64" eb="66">
      <t>シゲン</t>
    </rPh>
    <rPh sb="71" eb="72">
      <t>チョウ</t>
    </rPh>
    <rPh sb="73" eb="75">
      <t>ハツデン</t>
    </rPh>
    <rPh sb="78" eb="80">
      <t>ケンショウ</t>
    </rPh>
    <rPh sb="90" eb="92">
      <t>セッテイ</t>
    </rPh>
    <rPh sb="106" eb="108">
      <t>モクヒョウ</t>
    </rPh>
    <rPh sb="109" eb="111">
      <t>ウンテン</t>
    </rPh>
    <rPh sb="112" eb="113">
      <t>オコナ</t>
    </rPh>
    <rPh sb="125" eb="127">
      <t>ネンスウ</t>
    </rPh>
    <rPh sb="128" eb="130">
      <t>ケイカ</t>
    </rPh>
    <rPh sb="156" eb="157">
      <t>スデ</t>
    </rPh>
    <rPh sb="158" eb="160">
      <t>ケンセツ</t>
    </rPh>
    <rPh sb="164" eb="165">
      <t>ネン</t>
    </rPh>
    <rPh sb="165" eb="167">
      <t>ケイカ</t>
    </rPh>
    <rPh sb="265" eb="267">
      <t>レイワ</t>
    </rPh>
    <rPh sb="267" eb="269">
      <t>ガンネン</t>
    </rPh>
    <rPh sb="269" eb="270">
      <t>ド</t>
    </rPh>
    <rPh sb="336" eb="338">
      <t>レイワ</t>
    </rPh>
    <rPh sb="338" eb="339">
      <t>ガン</t>
    </rPh>
    <rPh sb="372" eb="374">
      <t>レイワ</t>
    </rPh>
    <phoneticPr fontId="5"/>
  </si>
  <si>
    <t>　本事業の経営状況としては、これまでに計画時の想定を上回る収支を計上しており比較的に良好である。特に、平成26年度までは落雷事故等に伴うブレード修繕を製造元である海外メーカーに直接委託していたが、平成27年度から国内業者に切替えたことで修繕費の大幅な削減が図られ、近年の経営状況は比較的に良好であった。
　しかし、H30年度の収益的収支比率はH29年度に引き続き、わずかに落ち込んでおり、単年度収支も赤字となっている。これは運転停止の原因究明に時間を要してしまい運転再開が遅れ、収入が減少したためである。
　供給原価はH29年度から引き続いて全国平均を大きく上回っているが、これは収益的収支比率の原因と同じく運転停止による原因究明に時間を要してしまったための収益の減少と故障による修繕費用の増加が原因として挙げられる。また、建設から年月が経過しているため、今後修繕に係る費用が更に増加し、それに伴い供給原価が増加する可能性が考えられる。
　EBITDAについては、前年度からわずかに数値を落としており、全国平均を大きく下回る結果となっているため、故障頻度を減らし収益の増大を図っていかなければならない。</t>
    <rPh sb="5" eb="7">
      <t>ネンド</t>
    </rPh>
    <rPh sb="8" eb="9">
      <t>ヒ</t>
    </rPh>
    <rPh sb="10" eb="11">
      <t>ツヅ</t>
    </rPh>
    <rPh sb="16" eb="18">
      <t>ネンド</t>
    </rPh>
    <rPh sb="23" eb="24">
      <t>オ</t>
    </rPh>
    <rPh sb="25" eb="26">
      <t>コ</t>
    </rPh>
    <rPh sb="49" eb="51">
      <t>ウンテン</t>
    </rPh>
    <rPh sb="51" eb="53">
      <t>テイシ</t>
    </rPh>
    <rPh sb="54" eb="56">
      <t>ゲンイン</t>
    </rPh>
    <rPh sb="56" eb="58">
      <t>キュウメイ</t>
    </rPh>
    <rPh sb="59" eb="61">
      <t>ジカン</t>
    </rPh>
    <rPh sb="62" eb="63">
      <t>ヨウ</t>
    </rPh>
    <rPh sb="68" eb="70">
      <t>ウンテン</t>
    </rPh>
    <rPh sb="70" eb="72">
      <t>サイカイ</t>
    </rPh>
    <rPh sb="73" eb="74">
      <t>オク</t>
    </rPh>
    <rPh sb="76" eb="78">
      <t>シュウニュウ</t>
    </rPh>
    <rPh sb="79" eb="81">
      <t>ゲンショウ</t>
    </rPh>
    <rPh sb="103" eb="104">
      <t>ヒ</t>
    </rPh>
    <rPh sb="105" eb="106">
      <t>ツヅ</t>
    </rPh>
    <rPh sb="113" eb="114">
      <t>オオ</t>
    </rPh>
    <rPh sb="127" eb="130">
      <t>シュウエキテキ</t>
    </rPh>
    <rPh sb="130" eb="132">
      <t>シュウシ</t>
    </rPh>
    <rPh sb="132" eb="134">
      <t>キンネン</t>
    </rPh>
    <rPh sb="135" eb="137">
      <t>ウンテン</t>
    </rPh>
    <rPh sb="137" eb="139">
      <t>テイシ</t>
    </rPh>
    <rPh sb="142" eb="144">
      <t>ゲンイン</t>
    </rPh>
    <rPh sb="144" eb="146">
      <t>キュウメイ</t>
    </rPh>
    <rPh sb="147" eb="149">
      <t>ジカン</t>
    </rPh>
    <rPh sb="150" eb="151">
      <t>ヨウ</t>
    </rPh>
    <rPh sb="160" eb="162">
      <t>ネンド</t>
    </rPh>
    <rPh sb="169" eb="171">
      <t>シュウエキ</t>
    </rPh>
    <rPh sb="172" eb="174">
      <t>ゲンショウ</t>
    </rPh>
    <rPh sb="175" eb="177">
      <t>コショウ</t>
    </rPh>
    <rPh sb="182" eb="184">
      <t>ゲンイン</t>
    </rPh>
    <rPh sb="187" eb="188">
      <t>ア</t>
    </rPh>
    <rPh sb="220" eb="221">
      <t>サラ</t>
    </rPh>
    <rPh sb="275" eb="276">
      <t>オオ</t>
    </rPh>
    <rPh sb="304" eb="306">
      <t>ゾウダイ</t>
    </rPh>
    <rPh sb="396" eb="397">
      <t>トモナ</t>
    </rPh>
    <rPh sb="398" eb="400">
      <t>キョウキュウ</t>
    </rPh>
    <rPh sb="400" eb="402">
      <t>ゲンカ</t>
    </rPh>
    <rPh sb="403" eb="405">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</si>
</sst>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102</c:v>
                </c:pt>
                <c:pt idx="1">
                  <c:v>117.3</c:v>
                </c:pt>
                <c:pt idx="2">
                  <c:v>116.7</c:v>
                </c:pt>
                <c:pt idx="3">
                  <c:v>82.8</c:v>
                </c:pt>
                <c:pt idx="4">
                  <c:v>77.099999999999994</c:v>
                </c:pt>
              </c:numCache>
            </c:numRef>
          </c:val>
          <c:extLst>
            <c:ext xmlns:c16="http://schemas.microsoft.com/office/drawing/2014/chart" uri="{C3380CC4-5D6E-409C-BE32-E72D297353CC}">
              <c16:uniqueId val="{00000000-3DA0-4563-AE6D-8D6F761C5B5D}"/>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3DA0-4563-AE6D-8D6F761C5B5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DA0-4563-AE6D-8D6F761C5B5D}"/>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0</c:v>
                </c:pt>
              </c:numCache>
            </c:numRef>
          </c:val>
          <c:extLst>
            <c:ext xmlns:c16="http://schemas.microsoft.com/office/drawing/2014/chart" uri="{C3380CC4-5D6E-409C-BE32-E72D297353CC}">
              <c16:uniqueId val="{00000000-DEF2-43F0-8557-FD9420F6AC25}"/>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DEF2-43F0-8557-FD9420F6AC25}"/>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4B-45E4-B98B-7768FF6F2FC7}"/>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4B-45E4-B98B-7768FF6F2FC7}"/>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272-4416-838D-FC61882E785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2-4416-838D-FC61882E785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D-481B-9202-AEAB3E5FA06E}"/>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D-481B-9202-AEAB3E5FA06E}"/>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8CB-4D7D-9AC0-231B438D8EA1}"/>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CB-4D7D-9AC0-231B438D8EA1}"/>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0A-435A-A10C-22C00E0E07B3}"/>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A-435A-A10C-22C00E0E07B3}"/>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096-4DA6-ACB1-35BAD276C5BD}"/>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6-4DA6-ACB1-35BAD276C5BD}"/>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BB-4300-B93C-19717A72CDD5}"/>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BB-4300-B93C-19717A72CDD5}"/>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5F-42FF-8852-0829938CFCBB}"/>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5F-42FF-8852-0829938CFCBB}"/>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0C1-4A0F-93D5-6AB07525A5A4}"/>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1-4A0F-93D5-6AB07525A5A4}"/>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179.9</c:v>
                </c:pt>
                <c:pt idx="1">
                  <c:v>205.5</c:v>
                </c:pt>
                <c:pt idx="2">
                  <c:v>216.7</c:v>
                </c:pt>
                <c:pt idx="3">
                  <c:v>136.1</c:v>
                </c:pt>
                <c:pt idx="4">
                  <c:v>140.1</c:v>
                </c:pt>
              </c:numCache>
            </c:numRef>
          </c:val>
          <c:extLst>
            <c:ext xmlns:c16="http://schemas.microsoft.com/office/drawing/2014/chart" uri="{C3380CC4-5D6E-409C-BE32-E72D297353CC}">
              <c16:uniqueId val="{00000000-1A78-4C72-8B73-65AF421A940A}"/>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1A78-4C72-8B73-65AF421A940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A78-4C72-8B73-65AF421A940A}"/>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F4-4D83-AA8B-93E9DC3D153C}"/>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F4-4D83-AA8B-93E9DC3D153C}"/>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17.8</c:v>
                </c:pt>
                <c:pt idx="1">
                  <c:v>20.7</c:v>
                </c:pt>
                <c:pt idx="2">
                  <c:v>17.2</c:v>
                </c:pt>
                <c:pt idx="3">
                  <c:v>16</c:v>
                </c:pt>
                <c:pt idx="4">
                  <c:v>13</c:v>
                </c:pt>
              </c:numCache>
            </c:numRef>
          </c:val>
          <c:extLst>
            <c:ext xmlns:c16="http://schemas.microsoft.com/office/drawing/2014/chart" uri="{C3380CC4-5D6E-409C-BE32-E72D297353CC}">
              <c16:uniqueId val="{00000000-BC55-45BD-B538-D6B38A48324A}"/>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18.5</c:v>
                </c:pt>
                <c:pt idx="1">
                  <c:v>16.100000000000001</c:v>
                </c:pt>
                <c:pt idx="2">
                  <c:v>19.600000000000001</c:v>
                </c:pt>
                <c:pt idx="3">
                  <c:v>17.899999999999999</c:v>
                </c:pt>
                <c:pt idx="4">
                  <c:v>16.399999999999999</c:v>
                </c:pt>
              </c:numCache>
            </c:numRef>
          </c:val>
          <c:smooth val="0"/>
          <c:extLst>
            <c:ext xmlns:c16="http://schemas.microsoft.com/office/drawing/2014/chart" uri="{C3380CC4-5D6E-409C-BE32-E72D297353CC}">
              <c16:uniqueId val="{00000001-BC55-45BD-B538-D6B38A48324A}"/>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44</c:v>
                </c:pt>
                <c:pt idx="1">
                  <c:v>31.5</c:v>
                </c:pt>
                <c:pt idx="2">
                  <c:v>20.6</c:v>
                </c:pt>
                <c:pt idx="3">
                  <c:v>45.9</c:v>
                </c:pt>
                <c:pt idx="4">
                  <c:v>34.700000000000003</c:v>
                </c:pt>
              </c:numCache>
            </c:numRef>
          </c:val>
          <c:extLst>
            <c:ext xmlns:c16="http://schemas.microsoft.com/office/drawing/2014/chart" uri="{C3380CC4-5D6E-409C-BE32-E72D297353CC}">
              <c16:uniqueId val="{00000000-83D0-44A6-A3FE-B10BE013EF4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46.6</c:v>
                </c:pt>
                <c:pt idx="1">
                  <c:v>48.3</c:v>
                </c:pt>
                <c:pt idx="2">
                  <c:v>48.2</c:v>
                </c:pt>
                <c:pt idx="3">
                  <c:v>34.5</c:v>
                </c:pt>
                <c:pt idx="4">
                  <c:v>45.8</c:v>
                </c:pt>
              </c:numCache>
            </c:numRef>
          </c:val>
          <c:smooth val="0"/>
          <c:extLst>
            <c:ext xmlns:c16="http://schemas.microsoft.com/office/drawing/2014/chart" uri="{C3380CC4-5D6E-409C-BE32-E72D297353CC}">
              <c16:uniqueId val="{00000001-83D0-44A6-A3FE-B10BE013EF4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204.3</c:v>
                </c:pt>
                <c:pt idx="1">
                  <c:v>141.6</c:v>
                </c:pt>
                <c:pt idx="2">
                  <c:v>115.7</c:v>
                </c:pt>
                <c:pt idx="3">
                  <c:v>93.1</c:v>
                </c:pt>
                <c:pt idx="4">
                  <c:v>57.8</c:v>
                </c:pt>
              </c:numCache>
            </c:numRef>
          </c:val>
          <c:extLst>
            <c:ext xmlns:c16="http://schemas.microsoft.com/office/drawing/2014/chart" uri="{C3380CC4-5D6E-409C-BE32-E72D297353CC}">
              <c16:uniqueId val="{00000000-47A9-4AAD-A641-03FCB0EDC68D}"/>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146.19999999999999</c:v>
                </c:pt>
                <c:pt idx="1">
                  <c:v>137.1</c:v>
                </c:pt>
                <c:pt idx="2">
                  <c:v>83.3</c:v>
                </c:pt>
                <c:pt idx="3">
                  <c:v>61.6</c:v>
                </c:pt>
                <c:pt idx="4">
                  <c:v>64.400000000000006</c:v>
                </c:pt>
              </c:numCache>
            </c:numRef>
          </c:val>
          <c:smooth val="0"/>
          <c:extLst>
            <c:ext xmlns:c16="http://schemas.microsoft.com/office/drawing/2014/chart" uri="{C3380CC4-5D6E-409C-BE32-E72D297353CC}">
              <c16:uniqueId val="{00000001-47A9-4AAD-A641-03FCB0EDC68D}"/>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03-4682-9874-D3FF4A5D3613}"/>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3-4682-9874-D3FF4A5D3613}"/>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100</c:v>
                </c:pt>
                <c:pt idx="1">
                  <c:v>100</c:v>
                </c:pt>
                <c:pt idx="2">
                  <c:v>100</c:v>
                </c:pt>
                <c:pt idx="3">
                  <c:v>100</c:v>
                </c:pt>
                <c:pt idx="4">
                  <c:v>0</c:v>
                </c:pt>
              </c:numCache>
            </c:numRef>
          </c:val>
          <c:extLst>
            <c:ext xmlns:c16="http://schemas.microsoft.com/office/drawing/2014/chart" uri="{C3380CC4-5D6E-409C-BE32-E72D297353CC}">
              <c16:uniqueId val="{00000000-FE62-4CE3-95E4-D82884453DD7}"/>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98.4</c:v>
                </c:pt>
                <c:pt idx="1">
                  <c:v>98.4</c:v>
                </c:pt>
                <c:pt idx="2">
                  <c:v>99.1</c:v>
                </c:pt>
                <c:pt idx="3">
                  <c:v>98.8</c:v>
                </c:pt>
                <c:pt idx="4">
                  <c:v>94.9</c:v>
                </c:pt>
              </c:numCache>
            </c:numRef>
          </c:val>
          <c:smooth val="0"/>
          <c:extLst>
            <c:ext xmlns:c16="http://schemas.microsoft.com/office/drawing/2014/chart" uri="{C3380CC4-5D6E-409C-BE32-E72D297353CC}">
              <c16:uniqueId val="{00000001-FE62-4CE3-95E4-D82884453DD7}"/>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5-477C-99C5-0DAC1C863DAB}"/>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5-477C-99C5-0DAC1C863DAB}"/>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FF0-45F7-822D-031E1C5A9687}"/>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F0-45F7-822D-031E1C5A9687}"/>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C0-481F-BE51-3AA3437BCDA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C0-481F-BE51-3AA3437BCDA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1B-4945-B675-8F915AFA83C1}"/>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1B-4945-B675-8F915AFA83C1}"/>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0-49B1-BC22-F27447CA677B}"/>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0-49B1-BC22-F27447CA677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710-49B1-BC22-F27447CA677B}"/>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7C-46F9-BF45-B4614F924E4E}"/>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7C-46F9-BF45-B4614F924E4E}"/>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19839.2</c:v>
                </c:pt>
                <c:pt idx="1">
                  <c:v>17237.099999999999</c:v>
                </c:pt>
                <c:pt idx="2">
                  <c:v>19337.2</c:v>
                </c:pt>
                <c:pt idx="3">
                  <c:v>24434.1</c:v>
                </c:pt>
                <c:pt idx="4">
                  <c:v>26231</c:v>
                </c:pt>
              </c:numCache>
            </c:numRef>
          </c:val>
          <c:extLst>
            <c:ext xmlns:c16="http://schemas.microsoft.com/office/drawing/2014/chart" uri="{C3380CC4-5D6E-409C-BE32-E72D297353CC}">
              <c16:uniqueId val="{00000000-F800-408F-892F-1A9C2EB30C0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F800-408F-892F-1A9C2EB30C0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23875</c:v>
                </c:pt>
                <c:pt idx="1">
                  <c:v>32065</c:v>
                </c:pt>
                <c:pt idx="2">
                  <c:v>31117</c:v>
                </c:pt>
                <c:pt idx="3">
                  <c:v>12812</c:v>
                </c:pt>
                <c:pt idx="4">
                  <c:v>11217</c:v>
                </c:pt>
              </c:numCache>
            </c:numRef>
          </c:val>
          <c:extLst>
            <c:ext xmlns:c16="http://schemas.microsoft.com/office/drawing/2014/chart" uri="{C3380CC4-5D6E-409C-BE32-E72D297353CC}">
              <c16:uniqueId val="{00000000-A75F-459E-8512-EF31E69BA81B}"/>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A75F-459E-8512-EF31E69BA81B}"/>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17.8</c:v>
                </c:pt>
                <c:pt idx="1">
                  <c:v>20.7</c:v>
                </c:pt>
                <c:pt idx="2">
                  <c:v>17.2</c:v>
                </c:pt>
                <c:pt idx="3">
                  <c:v>16</c:v>
                </c:pt>
                <c:pt idx="4">
                  <c:v>13</c:v>
                </c:pt>
              </c:numCache>
            </c:numRef>
          </c:val>
          <c:extLst>
            <c:ext xmlns:c16="http://schemas.microsoft.com/office/drawing/2014/chart" uri="{C3380CC4-5D6E-409C-BE32-E72D297353CC}">
              <c16:uniqueId val="{00000000-94E8-4FFF-8A74-9109BC5058C8}"/>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94E8-4FFF-8A74-9109BC5058C8}"/>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44</c:v>
                </c:pt>
                <c:pt idx="1">
                  <c:v>31.5</c:v>
                </c:pt>
                <c:pt idx="2">
                  <c:v>20.6</c:v>
                </c:pt>
                <c:pt idx="3">
                  <c:v>45.9</c:v>
                </c:pt>
                <c:pt idx="4">
                  <c:v>34.700000000000003</c:v>
                </c:pt>
              </c:numCache>
            </c:numRef>
          </c:val>
          <c:extLst>
            <c:ext xmlns:c16="http://schemas.microsoft.com/office/drawing/2014/chart" uri="{C3380CC4-5D6E-409C-BE32-E72D297353CC}">
              <c16:uniqueId val="{00000000-74B1-4185-943F-B96A9E91144E}"/>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74B1-4185-943F-B96A9E91144E}"/>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204.3</c:v>
                </c:pt>
                <c:pt idx="1">
                  <c:v>141.6</c:v>
                </c:pt>
                <c:pt idx="2">
                  <c:v>115.7</c:v>
                </c:pt>
                <c:pt idx="3">
                  <c:v>93.1</c:v>
                </c:pt>
                <c:pt idx="4">
                  <c:v>57.8</c:v>
                </c:pt>
              </c:numCache>
            </c:numRef>
          </c:val>
          <c:extLst>
            <c:ext xmlns:c16="http://schemas.microsoft.com/office/drawing/2014/chart" uri="{C3380CC4-5D6E-409C-BE32-E72D297353CC}">
              <c16:uniqueId val="{00000000-67C7-41A8-B451-81F032BD8190}"/>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67C7-41A8-B451-81F032BD8190}"/>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56D-47B0-98D2-BA705538040B}"/>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6D-47B0-98D2-BA705538040B}"/>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zoomScale="70" zoomScaleNormal="7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愛媛県　伊方町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270</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128</v>
      </c>
      <c r="G7" s="170"/>
      <c r="H7" s="170"/>
      <c r="I7" s="170"/>
      <c r="J7" s="171" t="s">
        <v>128</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2655</v>
      </c>
      <c r="G14" s="151"/>
      <c r="H14" s="150">
        <f>データ!AH6</f>
        <v>3087</v>
      </c>
      <c r="I14" s="151"/>
      <c r="J14" s="150">
        <f>データ!AI6</f>
        <v>2559</v>
      </c>
      <c r="K14" s="151"/>
      <c r="L14" s="150">
        <f>データ!AJ6</f>
        <v>2384</v>
      </c>
      <c r="M14" s="151"/>
      <c r="N14" s="152">
        <f>データ!AK6</f>
        <v>1935</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2655</v>
      </c>
      <c r="G16" s="146"/>
      <c r="H16" s="146">
        <f>データ!AR6</f>
        <v>3087</v>
      </c>
      <c r="I16" s="146"/>
      <c r="J16" s="146">
        <f>データ!AS6</f>
        <v>2559</v>
      </c>
      <c r="K16" s="146"/>
      <c r="L16" s="146">
        <f>データ!AT6</f>
        <v>2384</v>
      </c>
      <c r="M16" s="146"/>
      <c r="N16" s="138">
        <f>データ!AU6</f>
        <v>1935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36204</v>
      </c>
      <c r="G19" s="136"/>
      <c r="H19" s="136"/>
      <c r="I19" s="136" t="str">
        <f>データ!AW6</f>
        <v>-</v>
      </c>
      <c r="J19" s="136"/>
      <c r="K19" s="136"/>
      <c r="L19" s="136">
        <f>データ!AX6</f>
        <v>36204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268</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s/wOfPwVoHN2x43WpnHkr6t9JmK+JIB+SJt0nIPQv15RbwqG7MLWh5/dunKx7XNG9UfJ90FJ+ncQHOfQKCHsZQ==" saltValue="TMQyvnp0wGkIFitBDluCb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81" x14ac:dyDescent="0.15">
      <c r="A6" s="49" t="s">
        <v>115</v>
      </c>
      <c r="B6" s="67" t="str">
        <f>B7</f>
        <v>2018</v>
      </c>
      <c r="C6" s="67" t="str">
        <f t="shared" ref="C6:AX6" si="6">C7</f>
        <v>384429</v>
      </c>
      <c r="D6" s="67" t="str">
        <f t="shared" si="6"/>
        <v>47</v>
      </c>
      <c r="E6" s="67" t="str">
        <f t="shared" si="6"/>
        <v>04</v>
      </c>
      <c r="F6" s="67" t="str">
        <f t="shared" si="6"/>
        <v>0</v>
      </c>
      <c r="G6" s="67" t="str">
        <f t="shared" si="6"/>
        <v>000</v>
      </c>
      <c r="H6" s="67" t="str">
        <f t="shared" si="6"/>
        <v>愛媛県　伊方町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令和7年6月30日　伊方町風力発電所</v>
      </c>
      <c r="S6" s="71" t="str">
        <f t="shared" si="6"/>
        <v>令和7年6月30日　伊方町風力発電所</v>
      </c>
      <c r="T6" s="67" t="str">
        <f t="shared" si="6"/>
        <v>無</v>
      </c>
      <c r="U6" s="71" t="str">
        <f t="shared" si="6"/>
        <v>四国電力株式会社　送配電カンパニー宇和島支社八幡浜事業所</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2655</v>
      </c>
      <c r="AH6" s="69">
        <f t="shared" si="6"/>
        <v>3087</v>
      </c>
      <c r="AI6" s="69">
        <f t="shared" si="6"/>
        <v>2559</v>
      </c>
      <c r="AJ6" s="69">
        <f t="shared" si="6"/>
        <v>2384</v>
      </c>
      <c r="AK6" s="69">
        <f t="shared" si="6"/>
        <v>1935</v>
      </c>
      <c r="AL6" s="69" t="str">
        <f t="shared" si="6"/>
        <v>-</v>
      </c>
      <c r="AM6" s="69" t="str">
        <f t="shared" si="6"/>
        <v>-</v>
      </c>
      <c r="AN6" s="69" t="str">
        <f t="shared" si="6"/>
        <v>-</v>
      </c>
      <c r="AO6" s="69" t="str">
        <f t="shared" si="6"/>
        <v>-</v>
      </c>
      <c r="AP6" s="69" t="str">
        <f t="shared" si="6"/>
        <v>-</v>
      </c>
      <c r="AQ6" s="69">
        <f t="shared" si="6"/>
        <v>2655</v>
      </c>
      <c r="AR6" s="69">
        <f t="shared" si="6"/>
        <v>3087</v>
      </c>
      <c r="AS6" s="69">
        <f t="shared" si="6"/>
        <v>2559</v>
      </c>
      <c r="AT6" s="69">
        <f t="shared" si="6"/>
        <v>2384</v>
      </c>
      <c r="AU6" s="69">
        <f t="shared" si="6"/>
        <v>1935</v>
      </c>
      <c r="AV6" s="69">
        <f t="shared" si="6"/>
        <v>36204</v>
      </c>
      <c r="AW6" s="69" t="str">
        <f t="shared" si="6"/>
        <v>-</v>
      </c>
      <c r="AX6" s="69">
        <f t="shared" si="6"/>
        <v>36204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v>2655</v>
      </c>
      <c r="AH7" s="80">
        <v>3087</v>
      </c>
      <c r="AI7" s="80">
        <v>2559</v>
      </c>
      <c r="AJ7" s="80">
        <v>2384</v>
      </c>
      <c r="AK7" s="80">
        <v>1935</v>
      </c>
      <c r="AL7" s="80" t="s">
        <v>127</v>
      </c>
      <c r="AM7" s="80" t="s">
        <v>127</v>
      </c>
      <c r="AN7" s="80" t="s">
        <v>127</v>
      </c>
      <c r="AO7" s="80" t="s">
        <v>127</v>
      </c>
      <c r="AP7" s="80" t="s">
        <v>127</v>
      </c>
      <c r="AQ7" s="80">
        <v>2655</v>
      </c>
      <c r="AR7" s="80">
        <v>3087</v>
      </c>
      <c r="AS7" s="80">
        <v>2559</v>
      </c>
      <c r="AT7" s="80">
        <v>2384</v>
      </c>
      <c r="AU7" s="80">
        <v>1935</v>
      </c>
      <c r="AV7" s="80">
        <v>36204</v>
      </c>
      <c r="AW7" s="80" t="s">
        <v>127</v>
      </c>
      <c r="AX7" s="80">
        <v>36204</v>
      </c>
      <c r="AY7" s="83">
        <v>102</v>
      </c>
      <c r="AZ7" s="83">
        <v>117.3</v>
      </c>
      <c r="BA7" s="83">
        <v>116.7</v>
      </c>
      <c r="BB7" s="83">
        <v>82.8</v>
      </c>
      <c r="BC7" s="83">
        <v>77.099999999999994</v>
      </c>
      <c r="BD7" s="83">
        <v>124.4</v>
      </c>
      <c r="BE7" s="83">
        <v>118.8</v>
      </c>
      <c r="BF7" s="83">
        <v>88.8</v>
      </c>
      <c r="BG7" s="83">
        <v>121.3</v>
      </c>
      <c r="BH7" s="83">
        <v>123.2</v>
      </c>
      <c r="BI7" s="83">
        <v>100</v>
      </c>
      <c r="BJ7" s="83">
        <v>179.9</v>
      </c>
      <c r="BK7" s="83">
        <v>205.5</v>
      </c>
      <c r="BL7" s="83">
        <v>216.7</v>
      </c>
      <c r="BM7" s="83">
        <v>136.1</v>
      </c>
      <c r="BN7" s="83">
        <v>140.1</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19839.2</v>
      </c>
      <c r="CG7" s="83">
        <v>17237.099999999999</v>
      </c>
      <c r="CH7" s="83">
        <v>19337.2</v>
      </c>
      <c r="CI7" s="83">
        <v>24434.1</v>
      </c>
      <c r="CJ7" s="83">
        <v>26231</v>
      </c>
      <c r="CK7" s="83">
        <v>17642.5</v>
      </c>
      <c r="CL7" s="83">
        <v>18815.8</v>
      </c>
      <c r="CM7" s="83">
        <v>22847.9</v>
      </c>
      <c r="CN7" s="83">
        <v>19199</v>
      </c>
      <c r="CO7" s="83">
        <v>19830.400000000001</v>
      </c>
      <c r="CP7" s="80">
        <v>23875</v>
      </c>
      <c r="CQ7" s="80">
        <v>32065</v>
      </c>
      <c r="CR7" s="80">
        <v>31117</v>
      </c>
      <c r="CS7" s="80">
        <v>12812</v>
      </c>
      <c r="CT7" s="80">
        <v>11217</v>
      </c>
      <c r="CU7" s="80">
        <v>58539</v>
      </c>
      <c r="CV7" s="80">
        <v>37685</v>
      </c>
      <c r="CW7" s="80">
        <v>2390</v>
      </c>
      <c r="CX7" s="80">
        <v>32739</v>
      </c>
      <c r="CY7" s="80">
        <v>34140</v>
      </c>
      <c r="CZ7" s="80">
        <v>1700</v>
      </c>
      <c r="DA7" s="83">
        <v>17.8</v>
      </c>
      <c r="DB7" s="83">
        <v>20.7</v>
      </c>
      <c r="DC7" s="83">
        <v>17.2</v>
      </c>
      <c r="DD7" s="83">
        <v>16</v>
      </c>
      <c r="DE7" s="83">
        <v>13</v>
      </c>
      <c r="DF7" s="83">
        <v>33.9</v>
      </c>
      <c r="DG7" s="83">
        <v>31</v>
      </c>
      <c r="DH7" s="83">
        <v>34.700000000000003</v>
      </c>
      <c r="DI7" s="83">
        <v>30</v>
      </c>
      <c r="DJ7" s="83">
        <v>30.2</v>
      </c>
      <c r="DK7" s="83">
        <v>44</v>
      </c>
      <c r="DL7" s="83">
        <v>31.5</v>
      </c>
      <c r="DM7" s="83">
        <v>20.6</v>
      </c>
      <c r="DN7" s="83">
        <v>45.9</v>
      </c>
      <c r="DO7" s="83">
        <v>34.700000000000003</v>
      </c>
      <c r="DP7" s="83">
        <v>14.6</v>
      </c>
      <c r="DQ7" s="83">
        <v>17.5</v>
      </c>
      <c r="DR7" s="83">
        <v>14.4</v>
      </c>
      <c r="DS7" s="83">
        <v>11.8</v>
      </c>
      <c r="DT7" s="83">
        <v>14.2</v>
      </c>
      <c r="DU7" s="83">
        <v>204.3</v>
      </c>
      <c r="DV7" s="83">
        <v>141.6</v>
      </c>
      <c r="DW7" s="83">
        <v>115.7</v>
      </c>
      <c r="DX7" s="83">
        <v>93.1</v>
      </c>
      <c r="DY7" s="83">
        <v>57.8</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v>1700</v>
      </c>
      <c r="IX7" s="83">
        <v>17.8</v>
      </c>
      <c r="IY7" s="83">
        <v>20.7</v>
      </c>
      <c r="IZ7" s="83">
        <v>17.2</v>
      </c>
      <c r="JA7" s="83">
        <v>16</v>
      </c>
      <c r="JB7" s="83">
        <v>13</v>
      </c>
      <c r="JC7" s="83">
        <v>18.5</v>
      </c>
      <c r="JD7" s="83">
        <v>16.100000000000001</v>
      </c>
      <c r="JE7" s="83">
        <v>19.600000000000001</v>
      </c>
      <c r="JF7" s="83">
        <v>17.899999999999999</v>
      </c>
      <c r="JG7" s="83">
        <v>16.399999999999999</v>
      </c>
      <c r="JH7" s="83">
        <v>44</v>
      </c>
      <c r="JI7" s="83">
        <v>31.5</v>
      </c>
      <c r="JJ7" s="83">
        <v>20.6</v>
      </c>
      <c r="JK7" s="83">
        <v>45.9</v>
      </c>
      <c r="JL7" s="83">
        <v>34.700000000000003</v>
      </c>
      <c r="JM7" s="83">
        <v>46.6</v>
      </c>
      <c r="JN7" s="83">
        <v>48.3</v>
      </c>
      <c r="JO7" s="83">
        <v>48.2</v>
      </c>
      <c r="JP7" s="83">
        <v>34.5</v>
      </c>
      <c r="JQ7" s="83">
        <v>45.8</v>
      </c>
      <c r="JR7" s="83">
        <v>204.3</v>
      </c>
      <c r="JS7" s="83">
        <v>141.6</v>
      </c>
      <c r="JT7" s="83">
        <v>115.7</v>
      </c>
      <c r="JU7" s="83">
        <v>93.1</v>
      </c>
      <c r="JV7" s="83">
        <v>57.8</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v>100</v>
      </c>
      <c r="KM7" s="83">
        <v>100</v>
      </c>
      <c r="KN7" s="83">
        <v>100</v>
      </c>
      <c r="KO7" s="83">
        <v>100</v>
      </c>
      <c r="KP7" s="83">
        <v>0</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（最大出力合計1,700kW）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（最大出力合計1,700kW）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102</v>
      </c>
      <c r="AZ11" s="95">
        <f>AZ7</f>
        <v>117.3</v>
      </c>
      <c r="BA11" s="95">
        <f>BA7</f>
        <v>116.7</v>
      </c>
      <c r="BB11" s="95">
        <f>BB7</f>
        <v>82.8</v>
      </c>
      <c r="BC11" s="95">
        <f>BC7</f>
        <v>77.099999999999994</v>
      </c>
      <c r="BD11" s="84"/>
      <c r="BE11" s="84"/>
      <c r="BF11" s="84"/>
      <c r="BG11" s="84"/>
      <c r="BH11" s="84"/>
      <c r="BI11" s="94" t="s">
        <v>140</v>
      </c>
      <c r="BJ11" s="95">
        <f>BJ7</f>
        <v>179.9</v>
      </c>
      <c r="BK11" s="95">
        <f>BK7</f>
        <v>205.5</v>
      </c>
      <c r="BL11" s="95">
        <f>BL7</f>
        <v>216.7</v>
      </c>
      <c r="BM11" s="95">
        <f>BM7</f>
        <v>136.1</v>
      </c>
      <c r="BN11" s="95">
        <f>BN7</f>
        <v>140.1</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142</v>
      </c>
      <c r="CF11" s="95">
        <f>CF7</f>
        <v>19839.2</v>
      </c>
      <c r="CG11" s="95">
        <f>CG7</f>
        <v>17237.099999999999</v>
      </c>
      <c r="CH11" s="95">
        <f>CH7</f>
        <v>19337.2</v>
      </c>
      <c r="CI11" s="95">
        <f>CI7</f>
        <v>24434.1</v>
      </c>
      <c r="CJ11" s="95">
        <f>CJ7</f>
        <v>26231</v>
      </c>
      <c r="CK11" s="84"/>
      <c r="CL11" s="84"/>
      <c r="CM11" s="84"/>
      <c r="CN11" s="84"/>
      <c r="CO11" s="94" t="s">
        <v>143</v>
      </c>
      <c r="CP11" s="96">
        <f>CP7</f>
        <v>23875</v>
      </c>
      <c r="CQ11" s="96">
        <f>CQ7</f>
        <v>32065</v>
      </c>
      <c r="CR11" s="96">
        <f>CR7</f>
        <v>31117</v>
      </c>
      <c r="CS11" s="96">
        <f>CS7</f>
        <v>12812</v>
      </c>
      <c r="CT11" s="96">
        <f>CT7</f>
        <v>11217</v>
      </c>
      <c r="CU11" s="84"/>
      <c r="CV11" s="84"/>
      <c r="CW11" s="84"/>
      <c r="CX11" s="84"/>
      <c r="CY11" s="84"/>
      <c r="CZ11" s="94" t="s">
        <v>140</v>
      </c>
      <c r="DA11" s="95">
        <f>DA7</f>
        <v>17.8</v>
      </c>
      <c r="DB11" s="95">
        <f>DB7</f>
        <v>20.7</v>
      </c>
      <c r="DC11" s="95">
        <f>DC7</f>
        <v>17.2</v>
      </c>
      <c r="DD11" s="95">
        <f>DD7</f>
        <v>16</v>
      </c>
      <c r="DE11" s="95">
        <f>DE7</f>
        <v>13</v>
      </c>
      <c r="DF11" s="84"/>
      <c r="DG11" s="84"/>
      <c r="DH11" s="84"/>
      <c r="DI11" s="84"/>
      <c r="DJ11" s="94" t="s">
        <v>140</v>
      </c>
      <c r="DK11" s="95">
        <f>DK7</f>
        <v>44</v>
      </c>
      <c r="DL11" s="95">
        <f>DL7</f>
        <v>31.5</v>
      </c>
      <c r="DM11" s="95">
        <f>DM7</f>
        <v>20.6</v>
      </c>
      <c r="DN11" s="95">
        <f>DN7</f>
        <v>45.9</v>
      </c>
      <c r="DO11" s="95">
        <f>DO7</f>
        <v>34.700000000000003</v>
      </c>
      <c r="DP11" s="84"/>
      <c r="DQ11" s="84"/>
      <c r="DR11" s="84"/>
      <c r="DS11" s="84"/>
      <c r="DT11" s="94" t="s">
        <v>140</v>
      </c>
      <c r="DU11" s="95">
        <f>DU7</f>
        <v>204.3</v>
      </c>
      <c r="DV11" s="95">
        <f>DV7</f>
        <v>141.6</v>
      </c>
      <c r="DW11" s="95">
        <f>DW7</f>
        <v>115.7</v>
      </c>
      <c r="DX11" s="95">
        <f>DX7</f>
        <v>93.1</v>
      </c>
      <c r="DY11" s="95">
        <f>DY7</f>
        <v>57.8</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f>IX7</f>
        <v>17.8</v>
      </c>
      <c r="IY11" s="95">
        <f>IY7</f>
        <v>20.7</v>
      </c>
      <c r="IZ11" s="95">
        <f>IZ7</f>
        <v>17.2</v>
      </c>
      <c r="JA11" s="95">
        <f>JA7</f>
        <v>16</v>
      </c>
      <c r="JB11" s="95">
        <f>JB7</f>
        <v>13</v>
      </c>
      <c r="JC11" s="84"/>
      <c r="JD11" s="84"/>
      <c r="JE11" s="84"/>
      <c r="JF11" s="84"/>
      <c r="JG11" s="94" t="s">
        <v>140</v>
      </c>
      <c r="JH11" s="95">
        <f>JH7</f>
        <v>44</v>
      </c>
      <c r="JI11" s="95">
        <f>JI7</f>
        <v>31.5</v>
      </c>
      <c r="JJ11" s="95">
        <f>JJ7</f>
        <v>20.6</v>
      </c>
      <c r="JK11" s="95">
        <f>JK7</f>
        <v>45.9</v>
      </c>
      <c r="JL11" s="95">
        <f>JL7</f>
        <v>34.700000000000003</v>
      </c>
      <c r="JM11" s="84"/>
      <c r="JN11" s="84"/>
      <c r="JO11" s="84"/>
      <c r="JP11" s="84"/>
      <c r="JQ11" s="94" t="s">
        <v>140</v>
      </c>
      <c r="JR11" s="95">
        <f>JR7</f>
        <v>204.3</v>
      </c>
      <c r="JS11" s="95">
        <f>JS7</f>
        <v>141.6</v>
      </c>
      <c r="JT11" s="95">
        <f>JT7</f>
        <v>115.7</v>
      </c>
      <c r="JU11" s="95">
        <f>JU7</f>
        <v>93.1</v>
      </c>
      <c r="JV11" s="95">
        <f>JV7</f>
        <v>57.8</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f>KL7</f>
        <v>100</v>
      </c>
      <c r="KM11" s="95">
        <f>KM7</f>
        <v>100</v>
      </c>
      <c r="KN11" s="95">
        <f>KN7</f>
        <v>100</v>
      </c>
      <c r="KO11" s="95">
        <f>KO7</f>
        <v>100</v>
      </c>
      <c r="KP11" s="95">
        <f>KP7</f>
        <v>0</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124.4</v>
      </c>
      <c r="AZ12" s="95">
        <f>BE7</f>
        <v>118.8</v>
      </c>
      <c r="BA12" s="95">
        <f>BF7</f>
        <v>88.8</v>
      </c>
      <c r="BB12" s="95">
        <f>BG7</f>
        <v>121.3</v>
      </c>
      <c r="BC12" s="95">
        <f>BH7</f>
        <v>123.2</v>
      </c>
      <c r="BD12" s="84"/>
      <c r="BE12" s="84"/>
      <c r="BF12" s="84"/>
      <c r="BG12" s="84"/>
      <c r="BH12" s="84"/>
      <c r="BI12" s="94" t="s">
        <v>145</v>
      </c>
      <c r="BJ12" s="95">
        <f>BO7</f>
        <v>324.60000000000002</v>
      </c>
      <c r="BK12" s="95">
        <f>BP7</f>
        <v>255.4</v>
      </c>
      <c r="BL12" s="95">
        <f>BQ7</f>
        <v>269.8</v>
      </c>
      <c r="BM12" s="95">
        <f>BR7</f>
        <v>247.9</v>
      </c>
      <c r="BN12" s="95">
        <f>BS7</f>
        <v>240.1</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17642.5</v>
      </c>
      <c r="CG12" s="95">
        <f>CL7</f>
        <v>18815.8</v>
      </c>
      <c r="CH12" s="95">
        <f>CM7</f>
        <v>22847.9</v>
      </c>
      <c r="CI12" s="95">
        <f>CN7</f>
        <v>19199</v>
      </c>
      <c r="CJ12" s="95">
        <f>CO7</f>
        <v>19830.400000000001</v>
      </c>
      <c r="CK12" s="84"/>
      <c r="CL12" s="84"/>
      <c r="CM12" s="84"/>
      <c r="CN12" s="84"/>
      <c r="CO12" s="94" t="s">
        <v>144</v>
      </c>
      <c r="CP12" s="96">
        <f>CU7</f>
        <v>58539</v>
      </c>
      <c r="CQ12" s="96">
        <f>CV7</f>
        <v>37685</v>
      </c>
      <c r="CR12" s="96">
        <f>CW7</f>
        <v>2390</v>
      </c>
      <c r="CS12" s="96">
        <f>CX7</f>
        <v>32739</v>
      </c>
      <c r="CT12" s="96">
        <f>CY7</f>
        <v>34140</v>
      </c>
      <c r="CU12" s="84"/>
      <c r="CV12" s="84"/>
      <c r="CW12" s="84"/>
      <c r="CX12" s="84"/>
      <c r="CY12" s="84"/>
      <c r="CZ12" s="94" t="s">
        <v>146</v>
      </c>
      <c r="DA12" s="95">
        <f>DF7</f>
        <v>33.9</v>
      </c>
      <c r="DB12" s="95">
        <f>DG7</f>
        <v>31</v>
      </c>
      <c r="DC12" s="95">
        <f>DH7</f>
        <v>34.700000000000003</v>
      </c>
      <c r="DD12" s="95">
        <f>DI7</f>
        <v>30</v>
      </c>
      <c r="DE12" s="95">
        <f>DJ7</f>
        <v>30.2</v>
      </c>
      <c r="DF12" s="84"/>
      <c r="DG12" s="84"/>
      <c r="DH12" s="84"/>
      <c r="DI12" s="84"/>
      <c r="DJ12" s="94" t="s">
        <v>144</v>
      </c>
      <c r="DK12" s="95">
        <f>DP7</f>
        <v>14.6</v>
      </c>
      <c r="DL12" s="95">
        <f>DQ7</f>
        <v>17.5</v>
      </c>
      <c r="DM12" s="95">
        <f>DR7</f>
        <v>14.4</v>
      </c>
      <c r="DN12" s="95">
        <f>DS7</f>
        <v>11.8</v>
      </c>
      <c r="DO12" s="95">
        <f>DT7</f>
        <v>14.2</v>
      </c>
      <c r="DP12" s="84"/>
      <c r="DQ12" s="84"/>
      <c r="DR12" s="84"/>
      <c r="DS12" s="84"/>
      <c r="DT12" s="94" t="s">
        <v>144</v>
      </c>
      <c r="DU12" s="95">
        <f>DZ7</f>
        <v>109.9</v>
      </c>
      <c r="DV12" s="95">
        <f>EA7</f>
        <v>107.3</v>
      </c>
      <c r="DW12" s="95">
        <f>EB7</f>
        <v>104.1</v>
      </c>
      <c r="DX12" s="95">
        <f>EC7</f>
        <v>136</v>
      </c>
      <c r="DY12" s="95">
        <f>ED7</f>
        <v>133.5</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146</v>
      </c>
      <c r="EO12" s="95">
        <f>ET7</f>
        <v>72.5</v>
      </c>
      <c r="EP12" s="95">
        <f>EU7</f>
        <v>75.599999999999994</v>
      </c>
      <c r="EQ12" s="95">
        <f>EV7</f>
        <v>78.8</v>
      </c>
      <c r="ER12" s="95">
        <f>EW7</f>
        <v>87.3</v>
      </c>
      <c r="ES12" s="95">
        <f>EX7</f>
        <v>82.1</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146</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t="str">
        <f>IF($GN$8,GT7,"-")</f>
        <v>-</v>
      </c>
      <c r="GP12" s="95" t="str">
        <f>IF($GN$8,GU7,"-")</f>
        <v>-</v>
      </c>
      <c r="GQ12" s="95" t="str">
        <f>IF($GN$8,GV7,"-")</f>
        <v>-</v>
      </c>
      <c r="GR12" s="95" t="str">
        <f>IF($GN$8,GW7,"-")</f>
        <v>-</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144</v>
      </c>
      <c r="IX12" s="95">
        <f>IF($IX$8,JC7,"-")</f>
        <v>18.5</v>
      </c>
      <c r="IY12" s="95">
        <f>IF($IX$8,JD7,"-")</f>
        <v>16.100000000000001</v>
      </c>
      <c r="IZ12" s="95">
        <f>IF($IX$8,JE7,"-")</f>
        <v>19.600000000000001</v>
      </c>
      <c r="JA12" s="95">
        <f>IF($IX$8,JF7,"-")</f>
        <v>17.899999999999999</v>
      </c>
      <c r="JB12" s="95">
        <f>IF($IX$8,JG7,"-")</f>
        <v>16.399999999999999</v>
      </c>
      <c r="JC12" s="84"/>
      <c r="JD12" s="84"/>
      <c r="JE12" s="84"/>
      <c r="JF12" s="84"/>
      <c r="JG12" s="94" t="s">
        <v>146</v>
      </c>
      <c r="JH12" s="95">
        <f>IF($JH$8,JM7,"-")</f>
        <v>46.6</v>
      </c>
      <c r="JI12" s="95">
        <f>IF($JH$8,JN7,"-")</f>
        <v>48.3</v>
      </c>
      <c r="JJ12" s="95">
        <f>IF($JH$8,JO7,"-")</f>
        <v>48.2</v>
      </c>
      <c r="JK12" s="95">
        <f>IF($JH$8,JP7,"-")</f>
        <v>34.5</v>
      </c>
      <c r="JL12" s="95">
        <f>IF($JH$8,JQ7,"-")</f>
        <v>45.8</v>
      </c>
      <c r="JM12" s="84"/>
      <c r="JN12" s="84"/>
      <c r="JO12" s="84"/>
      <c r="JP12" s="84"/>
      <c r="JQ12" s="94" t="s">
        <v>147</v>
      </c>
      <c r="JR12" s="95">
        <f>IF($JR$8,JW7,"-")</f>
        <v>146.19999999999999</v>
      </c>
      <c r="JS12" s="95">
        <f>IF($JR$8,JX7,"-")</f>
        <v>137.1</v>
      </c>
      <c r="JT12" s="95">
        <f>IF($JR$8,JY7,"-")</f>
        <v>83.3</v>
      </c>
      <c r="JU12" s="95">
        <f>IF($JR$8,JZ7,"-")</f>
        <v>61.6</v>
      </c>
      <c r="JV12" s="95">
        <f>IF($JR$8,KA7,"-")</f>
        <v>64.400000000000006</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144</v>
      </c>
      <c r="KL12" s="95">
        <f>IF($KL$8,KQ7,"-")</f>
        <v>98.4</v>
      </c>
      <c r="KM12" s="95">
        <f>IF($KL$8,KR7,"-")</f>
        <v>98.4</v>
      </c>
      <c r="KN12" s="95">
        <f>IF($KL$8,KS7,"-")</f>
        <v>99.1</v>
      </c>
      <c r="KO12" s="95">
        <f>IF($KL$8,KT7,"-")</f>
        <v>98.8</v>
      </c>
      <c r="KP12" s="95">
        <f>IF($KL$8,KU7,"-")</f>
        <v>94.9</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206" t="s">
        <v>150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102</v>
      </c>
      <c r="AZ17" s="106">
        <f t="shared" ref="AZ17:BC17" si="9">IF(AZ7="-",NA(),AZ7)</f>
        <v>117.3</v>
      </c>
      <c r="BA17" s="106">
        <f t="shared" si="9"/>
        <v>116.7</v>
      </c>
      <c r="BB17" s="106">
        <f t="shared" si="9"/>
        <v>82.8</v>
      </c>
      <c r="BC17" s="106">
        <f t="shared" si="9"/>
        <v>77.099999999999994</v>
      </c>
      <c r="BD17" s="100"/>
      <c r="BE17" s="100"/>
      <c r="BF17" s="100"/>
      <c r="BG17" s="100"/>
      <c r="BH17" s="100"/>
      <c r="BI17" s="105" t="s">
        <v>161</v>
      </c>
      <c r="BJ17" s="106">
        <f>IF(BJ7="-",NA(),BJ7)</f>
        <v>179.9</v>
      </c>
      <c r="BK17" s="106">
        <f t="shared" ref="BK17:BN17" si="10">IF(BK7="-",NA(),BK7)</f>
        <v>205.5</v>
      </c>
      <c r="BL17" s="106">
        <f t="shared" si="10"/>
        <v>216.7</v>
      </c>
      <c r="BM17" s="106">
        <f t="shared" si="10"/>
        <v>136.1</v>
      </c>
      <c r="BN17" s="106">
        <f t="shared" si="10"/>
        <v>140.1</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f>IF(CF7="-",NA(),CF7)</f>
        <v>19839.2</v>
      </c>
      <c r="CG17" s="106">
        <f t="shared" ref="CG17:CJ17" si="12">IF(CG7="-",NA(),CG7)</f>
        <v>17237.099999999999</v>
      </c>
      <c r="CH17" s="106">
        <f t="shared" si="12"/>
        <v>19337.2</v>
      </c>
      <c r="CI17" s="106">
        <f t="shared" si="12"/>
        <v>24434.1</v>
      </c>
      <c r="CJ17" s="106">
        <f t="shared" si="12"/>
        <v>26231</v>
      </c>
      <c r="CK17" s="100"/>
      <c r="CL17" s="100"/>
      <c r="CM17" s="100"/>
      <c r="CN17" s="100"/>
      <c r="CO17" s="105" t="s">
        <v>161</v>
      </c>
      <c r="CP17" s="107">
        <f>IF(CP7="-",NA(),CP7)</f>
        <v>23875</v>
      </c>
      <c r="CQ17" s="107">
        <f t="shared" ref="CQ17:CT17" si="13">IF(CQ7="-",NA(),CQ7)</f>
        <v>32065</v>
      </c>
      <c r="CR17" s="107">
        <f t="shared" si="13"/>
        <v>31117</v>
      </c>
      <c r="CS17" s="107">
        <f t="shared" si="13"/>
        <v>12812</v>
      </c>
      <c r="CT17" s="107">
        <f t="shared" si="13"/>
        <v>11217</v>
      </c>
      <c r="CU17" s="100"/>
      <c r="CV17" s="100"/>
      <c r="CW17" s="100"/>
      <c r="CX17" s="100"/>
      <c r="CY17" s="100"/>
      <c r="CZ17" s="105" t="s">
        <v>161</v>
      </c>
      <c r="DA17" s="106">
        <f>IF(DA7="-",NA(),DA7)</f>
        <v>17.8</v>
      </c>
      <c r="DB17" s="106">
        <f t="shared" ref="DB17:DE17" si="14">IF(DB7="-",NA(),DB7)</f>
        <v>20.7</v>
      </c>
      <c r="DC17" s="106">
        <f t="shared" si="14"/>
        <v>17.2</v>
      </c>
      <c r="DD17" s="106">
        <f t="shared" si="14"/>
        <v>16</v>
      </c>
      <c r="DE17" s="106">
        <f t="shared" si="14"/>
        <v>13</v>
      </c>
      <c r="DF17" s="100"/>
      <c r="DG17" s="100"/>
      <c r="DH17" s="100"/>
      <c r="DI17" s="100"/>
      <c r="DJ17" s="105" t="s">
        <v>161</v>
      </c>
      <c r="DK17" s="106">
        <f>IF(DK7="-",NA(),DK7)</f>
        <v>44</v>
      </c>
      <c r="DL17" s="106">
        <f t="shared" ref="DL17:DO17" si="15">IF(DL7="-",NA(),DL7)</f>
        <v>31.5</v>
      </c>
      <c r="DM17" s="106">
        <f t="shared" si="15"/>
        <v>20.6</v>
      </c>
      <c r="DN17" s="106">
        <f t="shared" si="15"/>
        <v>45.9</v>
      </c>
      <c r="DO17" s="106">
        <f t="shared" si="15"/>
        <v>34.700000000000003</v>
      </c>
      <c r="DP17" s="100"/>
      <c r="DQ17" s="100"/>
      <c r="DR17" s="100"/>
      <c r="DS17" s="100"/>
      <c r="DT17" s="105" t="s">
        <v>161</v>
      </c>
      <c r="DU17" s="106">
        <f>IF(DU7="-",NA(),DU7)</f>
        <v>204.3</v>
      </c>
      <c r="DV17" s="106">
        <f t="shared" ref="DV17:DY17" si="16">IF(DV7="-",NA(),DV7)</f>
        <v>141.6</v>
      </c>
      <c r="DW17" s="106">
        <f t="shared" si="16"/>
        <v>115.7</v>
      </c>
      <c r="DX17" s="106">
        <f t="shared" si="16"/>
        <v>93.1</v>
      </c>
      <c r="DY17" s="106">
        <f t="shared" si="16"/>
        <v>57.8</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100</v>
      </c>
      <c r="EP17" s="106">
        <f t="shared" ref="EP17:ES17" si="18">IF(EP7="-",NA(),EP7)</f>
        <v>100</v>
      </c>
      <c r="EQ17" s="106">
        <f t="shared" si="18"/>
        <v>100</v>
      </c>
      <c r="ER17" s="106">
        <f t="shared" si="18"/>
        <v>100</v>
      </c>
      <c r="ES17" s="106">
        <f t="shared" si="18"/>
        <v>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162</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f>IF(IX7="-",NA(),IX7)</f>
        <v>17.8</v>
      </c>
      <c r="IY17" s="106">
        <f t="shared" ref="IY17:JB17" si="29">IF(IY7="-",NA(),IY7)</f>
        <v>20.7</v>
      </c>
      <c r="IZ17" s="106">
        <f t="shared" si="29"/>
        <v>17.2</v>
      </c>
      <c r="JA17" s="106">
        <f t="shared" si="29"/>
        <v>16</v>
      </c>
      <c r="JB17" s="106">
        <f t="shared" si="29"/>
        <v>13</v>
      </c>
      <c r="JC17" s="100"/>
      <c r="JD17" s="100"/>
      <c r="JE17" s="100"/>
      <c r="JF17" s="100"/>
      <c r="JG17" s="105" t="s">
        <v>161</v>
      </c>
      <c r="JH17" s="106">
        <f>IF(JH7="-",NA(),JH7)</f>
        <v>44</v>
      </c>
      <c r="JI17" s="106">
        <f t="shared" ref="JI17:JL17" si="30">IF(JI7="-",NA(),JI7)</f>
        <v>31.5</v>
      </c>
      <c r="JJ17" s="106">
        <f t="shared" si="30"/>
        <v>20.6</v>
      </c>
      <c r="JK17" s="106">
        <f t="shared" si="30"/>
        <v>45.9</v>
      </c>
      <c r="JL17" s="106">
        <f t="shared" si="30"/>
        <v>34.700000000000003</v>
      </c>
      <c r="JM17" s="100"/>
      <c r="JN17" s="100"/>
      <c r="JO17" s="100"/>
      <c r="JP17" s="100"/>
      <c r="JQ17" s="105" t="s">
        <v>161</v>
      </c>
      <c r="JR17" s="106">
        <f>IF(JR7="-",NA(),JR7)</f>
        <v>204.3</v>
      </c>
      <c r="JS17" s="106">
        <f t="shared" ref="JS17:JV17" si="31">IF(JS7="-",NA(),JS7)</f>
        <v>141.6</v>
      </c>
      <c r="JT17" s="106">
        <f t="shared" si="31"/>
        <v>115.7</v>
      </c>
      <c r="JU17" s="106">
        <f t="shared" si="31"/>
        <v>93.1</v>
      </c>
      <c r="JV17" s="106">
        <f t="shared" si="31"/>
        <v>57.8</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f>IF(KL7="-",NA(),KL7)</f>
        <v>100</v>
      </c>
      <c r="KM17" s="106">
        <f t="shared" ref="KM17:KP17" si="33">IF(KM7="-",NA(),KM7)</f>
        <v>100</v>
      </c>
      <c r="KN17" s="106">
        <f t="shared" si="33"/>
        <v>100</v>
      </c>
      <c r="KO17" s="106">
        <f t="shared" si="33"/>
        <v>100</v>
      </c>
      <c r="KP17" s="106">
        <f t="shared" si="33"/>
        <v>0</v>
      </c>
      <c r="KQ17" s="100"/>
      <c r="KR17" s="100"/>
      <c r="KS17" s="100"/>
      <c r="KT17" s="100"/>
      <c r="KU17" s="100"/>
      <c r="KV17" s="105" t="s">
        <v>161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164</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164</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164</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164</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164</v>
      </c>
      <c r="DK18" s="106">
        <f>IF(DP7="-",NA(),DP7)</f>
        <v>14.6</v>
      </c>
      <c r="DL18" s="106">
        <f t="shared" ref="DL18:DO18" si="45">IF(DQ7="-",NA(),DQ7)</f>
        <v>17.5</v>
      </c>
      <c r="DM18" s="106">
        <f t="shared" si="45"/>
        <v>14.4</v>
      </c>
      <c r="DN18" s="106">
        <f t="shared" si="45"/>
        <v>11.8</v>
      </c>
      <c r="DO18" s="106">
        <f t="shared" si="45"/>
        <v>14.2</v>
      </c>
      <c r="DP18" s="100"/>
      <c r="DQ18" s="100"/>
      <c r="DR18" s="100"/>
      <c r="DS18" s="100"/>
      <c r="DT18" s="105" t="s">
        <v>164</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164</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164</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166</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f>IF(OR(NOT($IX$8),JC7="-"),NA(),JC7)</f>
        <v>18.5</v>
      </c>
      <c r="IY18" s="106">
        <f>IF(OR(NOT($IX$8),JD7="-"),NA(),JD7)</f>
        <v>16.100000000000001</v>
      </c>
      <c r="IZ18" s="106">
        <f>IF(OR(NOT($IX$8),JE7="-"),NA(),JE7)</f>
        <v>19.600000000000001</v>
      </c>
      <c r="JA18" s="106">
        <f>IF(OR(NOT($IX$8),JF7="-"),NA(),JF7)</f>
        <v>17.899999999999999</v>
      </c>
      <c r="JB18" s="106">
        <f>IF(OR(NOT($IX$8),JG7="-"),NA(),JG7)</f>
        <v>16.399999999999999</v>
      </c>
      <c r="JC18" s="100"/>
      <c r="JD18" s="100"/>
      <c r="JE18" s="100"/>
      <c r="JF18" s="100"/>
      <c r="JG18" s="105" t="s">
        <v>166</v>
      </c>
      <c r="JH18" s="106">
        <f>IF(OR(NOT($JH$8),JM7="-"),NA(),JM7)</f>
        <v>46.6</v>
      </c>
      <c r="JI18" s="106">
        <f>IF(OR(NOT($JH$8),JN7="-"),NA(),JN7)</f>
        <v>48.3</v>
      </c>
      <c r="JJ18" s="106">
        <f>IF(OR(NOT($JH$8),JO7="-"),NA(),JO7)</f>
        <v>48.2</v>
      </c>
      <c r="JK18" s="106">
        <f>IF(OR(NOT($JH$8),JP7="-"),NA(),JP7)</f>
        <v>34.5</v>
      </c>
      <c r="JL18" s="106">
        <f>IF(OR(NOT($JH$8),JQ7="-"),NA(),JQ7)</f>
        <v>45.8</v>
      </c>
      <c r="JM18" s="100"/>
      <c r="JN18" s="100"/>
      <c r="JO18" s="100"/>
      <c r="JP18" s="100"/>
      <c r="JQ18" s="105" t="s">
        <v>166</v>
      </c>
      <c r="JR18" s="106">
        <f>IF(OR(NOT($JR$8),JW7="-"),NA(),JW7)</f>
        <v>146.19999999999999</v>
      </c>
      <c r="JS18" s="106">
        <f>IF(OR(NOT($JR$8),JX7="-"),NA(),JX7)</f>
        <v>137.1</v>
      </c>
      <c r="JT18" s="106">
        <f>IF(OR(NOT($JR$8),JY7="-"),NA(),JY7)</f>
        <v>83.3</v>
      </c>
      <c r="JU18" s="106">
        <f>IF(OR(NOT($JR$8),JZ7="-"),NA(),JZ7)</f>
        <v>61.6</v>
      </c>
      <c r="JV18" s="106">
        <f>IF(OR(NOT($JR$8),KA7="-"),NA(),KA7)</f>
        <v>64.400000000000006</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f>IF(OR(NOT($KL$8),KQ7="-"),NA(),KQ7)</f>
        <v>98.4</v>
      </c>
      <c r="KM18" s="106">
        <f>IF(OR(NOT($KL$8),KR7="-"),NA(),KR7)</f>
        <v>98.4</v>
      </c>
      <c r="KN18" s="106">
        <f>IF(OR(NOT($KL$8),KS7="-"),NA(),KS7)</f>
        <v>99.1</v>
      </c>
      <c r="KO18" s="106">
        <f>IF(OR(NOT($KL$8),KT7="-"),NA(),KT7)</f>
        <v>98.8</v>
      </c>
      <c r="KP18" s="106">
        <f>IF(OR(NOT($KL$8),KU7="-"),NA(),KU7)</f>
        <v>94.9</v>
      </c>
      <c r="KQ18" s="100"/>
      <c r="KR18" s="100"/>
      <c r="KS18" s="100"/>
      <c r="KT18" s="100"/>
      <c r="KU18" s="100"/>
      <c r="KV18" s="105" t="s">
        <v>164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168</v>
      </c>
      <c r="C20" s="196"/>
      <c r="D20" s="100"/>
    </row>
    <row r="21" spans="1:374" x14ac:dyDescent="0.15">
      <c r="A21" s="97">
        <f t="shared" si="7"/>
        <v>7</v>
      </c>
      <c r="B21" s="196" t="s">
        <v>169</v>
      </c>
      <c r="C21" s="196"/>
      <c r="D21" s="100"/>
    </row>
    <row r="22" spans="1:374" x14ac:dyDescent="0.15">
      <c r="A22" s="97">
        <f t="shared" si="7"/>
        <v>8</v>
      </c>
      <c r="B22" s="196" t="s">
        <v>170</v>
      </c>
      <c r="C22" s="196"/>
      <c r="D22" s="100"/>
      <c r="E22" s="197" t="s">
        <v>171</v>
      </c>
      <c r="F22" s="198"/>
      <c r="G22" s="198"/>
      <c r="H22" s="198"/>
      <c r="I22" s="199"/>
    </row>
    <row r="23" spans="1:374" x14ac:dyDescent="0.15">
      <c r="A23" s="97">
        <f t="shared" si="7"/>
        <v>9</v>
      </c>
      <c r="B23" s="196" t="s">
        <v>172</v>
      </c>
      <c r="C23" s="196"/>
      <c r="D23" s="100"/>
      <c r="E23" s="200"/>
      <c r="F23" s="201"/>
      <c r="G23" s="201"/>
      <c r="H23" s="201"/>
      <c r="I23" s="202"/>
    </row>
    <row r="24" spans="1:374" x14ac:dyDescent="0.15">
      <c r="A24" s="97">
        <f t="shared" si="7"/>
        <v>10</v>
      </c>
      <c r="B24" s="196" t="s">
        <v>173</v>
      </c>
      <c r="C24" s="196"/>
      <c r="D24" s="100"/>
      <c r="E24" s="200"/>
      <c r="F24" s="201"/>
      <c r="G24" s="201"/>
      <c r="H24" s="201"/>
      <c r="I24" s="202"/>
    </row>
    <row r="25" spans="1:374" x14ac:dyDescent="0.15">
      <c r="A25" s="97">
        <f t="shared" si="7"/>
        <v>11</v>
      </c>
      <c r="B25" s="196" t="s">
        <v>174</v>
      </c>
      <c r="C25" s="196"/>
      <c r="D25" s="100"/>
      <c r="E25" s="200"/>
      <c r="F25" s="201"/>
      <c r="G25" s="201"/>
      <c r="H25" s="201"/>
      <c r="I25" s="202"/>
    </row>
    <row r="26" spans="1:374" x14ac:dyDescent="0.15">
      <c r="A26" s="97">
        <f t="shared" si="7"/>
        <v>12</v>
      </c>
      <c r="B26" s="196" t="s">
        <v>175</v>
      </c>
      <c r="C26" s="196"/>
      <c r="D26" s="100"/>
      <c r="E26" s="200"/>
      <c r="F26" s="201"/>
      <c r="G26" s="201"/>
      <c r="H26" s="201"/>
      <c r="I26" s="202"/>
    </row>
    <row r="27" spans="1:374" x14ac:dyDescent="0.15">
      <c r="A27" s="97">
        <f t="shared" si="7"/>
        <v>13</v>
      </c>
      <c r="B27" s="196" t="s">
        <v>176</v>
      </c>
      <c r="C27" s="196"/>
      <c r="D27" s="100"/>
      <c r="E27" s="200"/>
      <c r="F27" s="201"/>
      <c r="G27" s="201"/>
      <c r="H27" s="201"/>
      <c r="I27" s="202"/>
    </row>
    <row r="28" spans="1:374" x14ac:dyDescent="0.15">
      <c r="A28" s="97">
        <f t="shared" si="7"/>
        <v>14</v>
      </c>
      <c r="B28" s="196" t="s">
        <v>177</v>
      </c>
      <c r="C28" s="196"/>
      <c r="D28" s="100"/>
      <c r="E28" s="200"/>
      <c r="F28" s="201"/>
      <c r="G28" s="201"/>
      <c r="H28" s="201"/>
      <c r="I28" s="202"/>
    </row>
    <row r="29" spans="1:374" x14ac:dyDescent="0.15">
      <c r="A29" s="97">
        <f t="shared" si="7"/>
        <v>15</v>
      </c>
      <c r="B29" s="196" t="s">
        <v>178</v>
      </c>
      <c r="C29" s="196"/>
      <c r="D29" s="100"/>
      <c r="E29" s="200"/>
      <c r="F29" s="201"/>
      <c r="G29" s="201"/>
      <c r="H29" s="201"/>
      <c r="I29" s="202"/>
    </row>
    <row r="30" spans="1:374" x14ac:dyDescent="0.15">
      <c r="A30" s="97">
        <f t="shared" si="7"/>
        <v>16</v>
      </c>
      <c r="B30" s="196" t="s">
        <v>179</v>
      </c>
      <c r="C30" s="196"/>
      <c r="D30" s="100"/>
      <c r="E30" s="200"/>
      <c r="F30" s="201"/>
      <c r="G30" s="201"/>
      <c r="H30" s="201"/>
      <c r="I30" s="202"/>
    </row>
    <row r="31" spans="1:374" x14ac:dyDescent="0.15">
      <c r="A31" s="97">
        <f t="shared" si="7"/>
        <v>17</v>
      </c>
      <c r="B31" s="196" t="s">
        <v>180</v>
      </c>
      <c r="C31" s="196"/>
      <c r="D31" s="100"/>
      <c r="E31" s="200"/>
      <c r="F31" s="201"/>
      <c r="G31" s="201"/>
      <c r="H31" s="201"/>
      <c r="I31" s="202"/>
    </row>
    <row r="32" spans="1:374" x14ac:dyDescent="0.15">
      <c r="A32" s="97">
        <f t="shared" si="7"/>
        <v>18</v>
      </c>
      <c r="B32" s="196" t="s">
        <v>181</v>
      </c>
      <c r="C32" s="196"/>
      <c r="D32" s="100"/>
      <c r="E32" s="200"/>
      <c r="F32" s="201"/>
      <c r="G32" s="201"/>
      <c r="H32" s="201"/>
      <c r="I32" s="202"/>
    </row>
    <row r="33" spans="1:16" x14ac:dyDescent="0.15">
      <c r="A33" s="97">
        <f t="shared" si="7"/>
        <v>19</v>
      </c>
      <c r="B33" s="196" t="s">
        <v>182</v>
      </c>
      <c r="C33" s="196"/>
      <c r="D33" s="100"/>
      <c r="E33" s="200"/>
      <c r="F33" s="201"/>
      <c r="G33" s="201"/>
      <c r="H33" s="201"/>
      <c r="I33" s="202"/>
    </row>
    <row r="34" spans="1:16" x14ac:dyDescent="0.15">
      <c r="A34" s="97">
        <f t="shared" si="7"/>
        <v>20</v>
      </c>
      <c r="B34" s="196" t="s">
        <v>183</v>
      </c>
      <c r="C34" s="196"/>
      <c r="D34" s="100"/>
      <c r="E34" s="200"/>
      <c r="F34" s="201"/>
      <c r="G34" s="201"/>
      <c r="H34" s="201"/>
      <c r="I34" s="202"/>
    </row>
    <row r="35" spans="1:16" ht="25.5" customHeight="1" x14ac:dyDescent="0.15">
      <c r="E35" s="203"/>
      <c r="F35" s="204"/>
      <c r="G35" s="204"/>
      <c r="H35" s="204"/>
      <c r="I35" s="205"/>
    </row>
    <row r="36" spans="1:16" x14ac:dyDescent="0.15">
      <c r="A36" t="s">
        <v>184</v>
      </c>
      <c r="B36" t="s">
        <v>185</v>
      </c>
    </row>
    <row r="37" spans="1:16" x14ac:dyDescent="0.15">
      <c r="A37" t="s">
        <v>186</v>
      </c>
      <c r="B37" t="s">
        <v>187</v>
      </c>
      <c r="L37" s="197" t="s">
        <v>171</v>
      </c>
      <c r="M37" s="198"/>
      <c r="N37" s="198"/>
      <c r="O37" s="198"/>
      <c r="P37" s="199"/>
    </row>
    <row r="38" spans="1:16" x14ac:dyDescent="0.15">
      <c r="A38" t="s">
        <v>188</v>
      </c>
      <c r="B38" t="s">
        <v>189</v>
      </c>
      <c r="L38" s="200"/>
      <c r="M38" s="201"/>
      <c r="N38" s="201"/>
      <c r="O38" s="201"/>
      <c r="P38" s="202"/>
    </row>
    <row r="39" spans="1:16" x14ac:dyDescent="0.15">
      <c r="A39" t="s">
        <v>190</v>
      </c>
      <c r="B39" t="s">
        <v>191</v>
      </c>
      <c r="L39" s="200"/>
      <c r="M39" s="201"/>
      <c r="N39" s="201"/>
      <c r="O39" s="201"/>
      <c r="P39" s="202"/>
    </row>
    <row r="40" spans="1:16" x14ac:dyDescent="0.15">
      <c r="A40" t="s">
        <v>192</v>
      </c>
      <c r="B40" t="s">
        <v>193</v>
      </c>
      <c r="L40" s="200"/>
      <c r="M40" s="201"/>
      <c r="N40" s="201"/>
      <c r="O40" s="201"/>
      <c r="P40" s="202"/>
    </row>
    <row r="41" spans="1:16" x14ac:dyDescent="0.15">
      <c r="A41" t="s">
        <v>194</v>
      </c>
      <c r="B41" t="s">
        <v>195</v>
      </c>
      <c r="L41" s="200"/>
      <c r="M41" s="201"/>
      <c r="N41" s="201"/>
      <c r="O41" s="201"/>
      <c r="P41" s="202"/>
    </row>
    <row r="42" spans="1:16" x14ac:dyDescent="0.15">
      <c r="A42" t="s">
        <v>196</v>
      </c>
      <c r="B42" t="s">
        <v>197</v>
      </c>
      <c r="L42" s="200"/>
      <c r="M42" s="201"/>
      <c r="N42" s="201"/>
      <c r="O42" s="201"/>
      <c r="P42" s="202"/>
    </row>
    <row r="43" spans="1:16" x14ac:dyDescent="0.15">
      <c r="A43" t="s">
        <v>198</v>
      </c>
      <c r="B43" t="s">
        <v>199</v>
      </c>
      <c r="L43" s="200"/>
      <c r="M43" s="201"/>
      <c r="N43" s="201"/>
      <c r="O43" s="201"/>
      <c r="P43" s="202"/>
    </row>
    <row r="44" spans="1:16" x14ac:dyDescent="0.15">
      <c r="A44" t="s">
        <v>200</v>
      </c>
      <c r="B44" t="s">
        <v>201</v>
      </c>
      <c r="L44" s="200"/>
      <c r="M44" s="201"/>
      <c r="N44" s="201"/>
      <c r="O44" s="201"/>
      <c r="P44" s="202"/>
    </row>
    <row r="45" spans="1:16" x14ac:dyDescent="0.15">
      <c r="A45" t="s">
        <v>202</v>
      </c>
      <c r="B45" t="s">
        <v>203</v>
      </c>
      <c r="L45" s="200"/>
      <c r="M45" s="201"/>
      <c r="N45" s="201"/>
      <c r="O45" s="201"/>
      <c r="P45" s="202"/>
    </row>
    <row r="46" spans="1:16" x14ac:dyDescent="0.15">
      <c r="A46" t="s">
        <v>204</v>
      </c>
      <c r="B46" t="s">
        <v>205</v>
      </c>
      <c r="L46" s="200"/>
      <c r="M46" s="201"/>
      <c r="N46" s="201"/>
      <c r="O46" s="201"/>
      <c r="P46" s="202"/>
    </row>
    <row r="47" spans="1:16" x14ac:dyDescent="0.15">
      <c r="A47" t="s">
        <v>206</v>
      </c>
      <c r="B47" t="s">
        <v>207</v>
      </c>
      <c r="L47" s="200"/>
      <c r="M47" s="201"/>
      <c r="N47" s="201"/>
      <c r="O47" s="201"/>
      <c r="P47" s="202"/>
    </row>
    <row r="48" spans="1:16" x14ac:dyDescent="0.15">
      <c r="A48" t="s">
        <v>208</v>
      </c>
      <c r="B48" t="s">
        <v>209</v>
      </c>
      <c r="L48" s="200"/>
      <c r="M48" s="201"/>
      <c r="N48" s="201"/>
      <c r="O48" s="201"/>
      <c r="P48" s="202"/>
    </row>
    <row r="49" spans="1:16" x14ac:dyDescent="0.15">
      <c r="A49" t="s">
        <v>210</v>
      </c>
      <c r="B49" t="s">
        <v>211</v>
      </c>
      <c r="L49" s="200"/>
      <c r="M49" s="201"/>
      <c r="N49" s="201"/>
      <c r="O49" s="201"/>
      <c r="P49" s="202"/>
    </row>
    <row r="50" spans="1:16" ht="26.25" customHeight="1" x14ac:dyDescent="0.15">
      <c r="A50" t="s">
        <v>212</v>
      </c>
      <c r="B50" t="s">
        <v>213</v>
      </c>
      <c r="L50" s="203"/>
      <c r="M50" s="204"/>
      <c r="N50" s="204"/>
      <c r="O50" s="204"/>
      <c r="P50" s="205"/>
    </row>
    <row r="51" spans="1:16" x14ac:dyDescent="0.15">
      <c r="A51" t="s">
        <v>214</v>
      </c>
      <c r="B51" t="s">
        <v>215</v>
      </c>
    </row>
    <row r="52" spans="1:16" x14ac:dyDescent="0.15">
      <c r="A52" t="s">
        <v>216</v>
      </c>
      <c r="B52" t="s">
        <v>217</v>
      </c>
    </row>
    <row r="53" spans="1:16" x14ac:dyDescent="0.15">
      <c r="A53" t="s">
        <v>218</v>
      </c>
      <c r="B53" t="s">
        <v>219</v>
      </c>
    </row>
    <row r="54" spans="1:16" x14ac:dyDescent="0.15">
      <c r="A54" t="s">
        <v>220</v>
      </c>
      <c r="B54" t="s">
        <v>221</v>
      </c>
    </row>
    <row r="55" spans="1:16" x14ac:dyDescent="0.15">
      <c r="A55" t="s">
        <v>222</v>
      </c>
      <c r="B55" t="s">
        <v>223</v>
      </c>
    </row>
    <row r="56" spans="1:16" x14ac:dyDescent="0.15">
      <c r="A56" t="s">
        <v>224</v>
      </c>
      <c r="B56" t="s">
        <v>225</v>
      </c>
    </row>
    <row r="57" spans="1:16" x14ac:dyDescent="0.15">
      <c r="A57" t="s">
        <v>226</v>
      </c>
      <c r="B57" t="s">
        <v>227</v>
      </c>
    </row>
    <row r="58" spans="1:16" x14ac:dyDescent="0.15">
      <c r="A58" t="s">
        <v>228</v>
      </c>
      <c r="B58" t="s">
        <v>229</v>
      </c>
    </row>
    <row r="59" spans="1:16" x14ac:dyDescent="0.15">
      <c r="A59" t="s">
        <v>230</v>
      </c>
      <c r="B59" t="s">
        <v>231</v>
      </c>
    </row>
    <row r="60" spans="1:16" x14ac:dyDescent="0.15">
      <c r="A60" t="s">
        <v>232</v>
      </c>
      <c r="B60" t="s">
        <v>233</v>
      </c>
    </row>
    <row r="61" spans="1:16" x14ac:dyDescent="0.15">
      <c r="A61" t="s">
        <v>234</v>
      </c>
      <c r="B61" t="s">
        <v>235</v>
      </c>
    </row>
    <row r="62" spans="1:16" x14ac:dyDescent="0.15">
      <c r="A62" t="s">
        <v>236</v>
      </c>
      <c r="B62" t="s">
        <v>237</v>
      </c>
    </row>
    <row r="63" spans="1:16" x14ac:dyDescent="0.15">
      <c r="A63" t="s">
        <v>238</v>
      </c>
      <c r="B63" t="s">
        <v>239</v>
      </c>
    </row>
    <row r="64" spans="1:16" x14ac:dyDescent="0.15">
      <c r="A64" t="s">
        <v>240</v>
      </c>
      <c r="B64" t="s">
        <v>241</v>
      </c>
    </row>
    <row r="65" spans="1:2" x14ac:dyDescent="0.15">
      <c r="A65" t="s">
        <v>242</v>
      </c>
      <c r="B65" t="s">
        <v>243</v>
      </c>
    </row>
    <row r="66" spans="1:2" x14ac:dyDescent="0.15">
      <c r="A66" t="s">
        <v>244</v>
      </c>
      <c r="B66" t="s">
        <v>245</v>
      </c>
    </row>
    <row r="67" spans="1:2" x14ac:dyDescent="0.15">
      <c r="A67" t="s">
        <v>246</v>
      </c>
      <c r="B67" t="s">
        <v>245</v>
      </c>
    </row>
    <row r="68" spans="1:2" x14ac:dyDescent="0.15">
      <c r="A68" t="s">
        <v>247</v>
      </c>
      <c r="B68" t="s">
        <v>245</v>
      </c>
    </row>
    <row r="69" spans="1:2" x14ac:dyDescent="0.15">
      <c r="A69" t="s">
        <v>248</v>
      </c>
      <c r="B69" t="s">
        <v>245</v>
      </c>
    </row>
    <row r="70" spans="1:2" x14ac:dyDescent="0.15">
      <c r="A70" t="s">
        <v>249</v>
      </c>
      <c r="B70" t="s">
        <v>245</v>
      </c>
    </row>
    <row r="71" spans="1:2" x14ac:dyDescent="0.15">
      <c r="A71" t="s">
        <v>250</v>
      </c>
      <c r="B71" t="s">
        <v>245</v>
      </c>
    </row>
    <row r="72" spans="1:2" x14ac:dyDescent="0.15">
      <c r="A72" t="s">
        <v>251</v>
      </c>
      <c r="B72" t="s">
        <v>245</v>
      </c>
    </row>
    <row r="73" spans="1:2" x14ac:dyDescent="0.15">
      <c r="A73" t="s">
        <v>252</v>
      </c>
      <c r="B73" t="s">
        <v>245</v>
      </c>
    </row>
    <row r="74" spans="1:2" x14ac:dyDescent="0.15">
      <c r="A74" t="s">
        <v>253</v>
      </c>
      <c r="B74" t="s">
        <v>245</v>
      </c>
    </row>
    <row r="75" spans="1:2" x14ac:dyDescent="0.15">
      <c r="A75" t="s">
        <v>254</v>
      </c>
      <c r="B75" t="s">
        <v>245</v>
      </c>
    </row>
    <row r="76" spans="1:2" x14ac:dyDescent="0.15">
      <c r="A76" t="s">
        <v>255</v>
      </c>
      <c r="B76" t="s">
        <v>245</v>
      </c>
    </row>
    <row r="77" spans="1:2" x14ac:dyDescent="0.15">
      <c r="A77" t="s">
        <v>256</v>
      </c>
      <c r="B77" t="s">
        <v>245</v>
      </c>
    </row>
    <row r="78" spans="1:2" x14ac:dyDescent="0.15">
      <c r="A78" t="s">
        <v>257</v>
      </c>
      <c r="B78" t="s">
        <v>245</v>
      </c>
    </row>
    <row r="79" spans="1:2" x14ac:dyDescent="0.15">
      <c r="A79" t="s">
        <v>258</v>
      </c>
      <c r="B79" t="s">
        <v>245</v>
      </c>
    </row>
    <row r="80" spans="1:2" x14ac:dyDescent="0.15">
      <c r="A80" t="s">
        <v>259</v>
      </c>
      <c r="B80" t="s">
        <v>245</v>
      </c>
    </row>
    <row r="81" spans="1:2" x14ac:dyDescent="0.15">
      <c r="A81" t="s">
        <v>260</v>
      </c>
      <c r="B81" t="s">
        <v>245</v>
      </c>
    </row>
    <row r="82" spans="1:2" x14ac:dyDescent="0.15">
      <c r="A82" t="s">
        <v>261</v>
      </c>
      <c r="B82" t="s">
        <v>245</v>
      </c>
    </row>
    <row r="83" spans="1:2" x14ac:dyDescent="0.15">
      <c r="A83" t="s">
        <v>262</v>
      </c>
      <c r="B83" t="s">
        <v>245</v>
      </c>
    </row>
    <row r="84" spans="1:2" x14ac:dyDescent="0.15">
      <c r="A84" t="s">
        <v>263</v>
      </c>
      <c r="B84" t="s">
        <v>245</v>
      </c>
    </row>
    <row r="85" spans="1:2" x14ac:dyDescent="0.15">
      <c r="A85" t="s">
        <v>264</v>
      </c>
      <c r="B85" t="s">
        <v>245</v>
      </c>
    </row>
    <row r="86" spans="1:2" x14ac:dyDescent="0.15">
      <c r="A86" t="s">
        <v>265</v>
      </c>
      <c r="B86" t="s">
        <v>266</v>
      </c>
    </row>
    <row r="87" spans="1:2" x14ac:dyDescent="0.15">
      <c r="A87" t="s">
        <v>267</v>
      </c>
      <c r="B87" t="s">
        <v>266</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洋二</cp:lastModifiedBy>
  <cp:lastPrinted>2020-02-04T06:13:39Z</cp:lastPrinted>
  <dcterms:created xsi:type="dcterms:W3CDTF">2019-12-05T07:49:54Z</dcterms:created>
  <dcterms:modified xsi:type="dcterms:W3CDTF">2020-03-09T00:30:10Z</dcterms:modified>
  <cp:category/>
</cp:coreProperties>
</file>