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K:\財政係\公営企業決算調査\H30決算\公営企業に係る経営比較分析表（平成30年度決算）の分析等について\提出用\"/>
    </mc:Choice>
  </mc:AlternateContent>
  <xr:revisionPtr revIDLastSave="0" documentId="13_ncr:1_{93FA9C20-3CEB-4B3E-A487-A85058E5BEC7}" xr6:coauthVersionLast="36" xr6:coauthVersionMax="36" xr10:uidLastSave="{00000000-0000-0000-0000-000000000000}"/>
  <workbookProtection workbookAlgorithmName="SHA-512" workbookHashValue="aGOCotAcHdRYdrk1D3YqwIdipWdC2F22Ch+vkgjg9oO1oyReWI0Bgn/VNtS2sghssc7R/dK/xfkPg0CHeqa1KA==" workbookSaltValue="HskFr44u2H9sT/1WdsrRew=="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I86"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6" i="4" s="1"/>
  <c r="AH6" i="5"/>
  <c r="AG6" i="5"/>
  <c r="AF6" i="5"/>
  <c r="AE6" i="5"/>
  <c r="AD6" i="5"/>
  <c r="AC6" i="5"/>
  <c r="AB6" i="5"/>
  <c r="AA6" i="5"/>
  <c r="Z6" i="5"/>
  <c r="Y6" i="5"/>
  <c r="X6" i="5"/>
  <c r="BB10" i="4" s="1"/>
  <c r="W6" i="5"/>
  <c r="V6" i="5"/>
  <c r="AL10" i="4" s="1"/>
  <c r="U6" i="5"/>
  <c r="BB8" i="4" s="1"/>
  <c r="T6" i="5"/>
  <c r="S6" i="5"/>
  <c r="AL8" i="4" s="1"/>
  <c r="R6" i="5"/>
  <c r="AD10" i="4" s="1"/>
  <c r="Q6" i="5"/>
  <c r="W10" i="4" s="1"/>
  <c r="P6" i="5"/>
  <c r="P10" i="4" s="1"/>
  <c r="O6" i="5"/>
  <c r="N6" i="5"/>
  <c r="B10" i="4" s="1"/>
  <c r="M6" i="5"/>
  <c r="AD8" i="4" s="1"/>
  <c r="L6" i="5"/>
  <c r="K6" i="5"/>
  <c r="P8" i="4" s="1"/>
  <c r="J6" i="5"/>
  <c r="I8" i="4" s="1"/>
  <c r="I6" i="5"/>
  <c r="B8" i="4" s="1"/>
  <c r="H6" i="5"/>
  <c r="B6" i="4" s="1"/>
  <c r="G6" i="5"/>
  <c r="F6" i="5"/>
  <c r="E6" i="5"/>
  <c r="D6" i="5"/>
  <c r="C6" i="5"/>
  <c r="B6" i="5"/>
  <c r="D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H86" i="4"/>
  <c r="AT10" i="4"/>
  <c r="I10" i="4"/>
  <c r="AT8" i="4"/>
  <c r="W8" i="4"/>
  <c r="E10" i="5" l="1"/>
  <c r="B10" i="5"/>
  <c r="F10" i="5"/>
  <c r="C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<sst xmlns="http://schemas.openxmlformats.org/spreadsheetml/2006/main" count="228" uniqueCount="114">
  <si>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</si>
  <si>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</si>
  <si>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</si>
  <si>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</si>
  <si>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</si>
  <si>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</si>
  <si>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</si>
  <si>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</si>
  <si>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</si>
  <si>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</si>
  <si>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</si>
  <si>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</si>
  <si>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</si>
  <si>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</si>
  <si>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</si>
  <si>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</si>
  <si>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</si>
  <si>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</si>
  <si>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</si>
  <si>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</si>
  <si>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</si>
  <si>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</si>
  <si>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</si>
  <si>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</si>
  <si>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</si>
  <si>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</si>
  <si>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</si>
  <si>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</si>
  <si>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</si>
  <si>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</si>
  <si>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</si>
  <si>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</si>
  <si>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</si>
  <si>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</si>
  <si>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</si>
  <si>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</si>
  <si>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</si>
  <si>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</si>
  <si>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</si>
  <si>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</si>
  <si>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</si>
  <si>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</si>
  <si>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</si>
  <si>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</si>
  <si>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</si>
  <si>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</si>
  <si>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</si>
  <si>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</si>
  <si>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</si>
  <si>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</si>
  <si>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</si>
  <si>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</si>
  <si>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</si>
  <si>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</si>
  <si>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</si>
  <si>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</si>
  <si>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</si>
  <si>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</si>
  <si>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</si>
  <si>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</si>
  <si>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</si>
  <si>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</si>
  <si>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</si>
  <si>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</si>
  <si>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</si>
  <si>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</si>
  <si>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</si>
  <si>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</si>
  <si>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</si>
  <si>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</si>
  <si>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</si>
  <si>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</si>
  <si>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</si>
  <si>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</si>
  <si>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</si>
  <si>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</si>
  <si>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</si>
  <si>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</si>
  <si>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</si>
  <si>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</si>
  <si>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</si>
  <si>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</si>
  <si>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</si>
  <si>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</si>
  <si>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</si>
  <si>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</si>
  <si>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</si>
  <si>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</si>
  <si>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</si>
  <si>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</si>
  <si>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</si>
  <si>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</si>
  <si>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</si>
  <si>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</si>
  <si>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</si>
  <si>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</si>
  <si>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</si>
  <si>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</si>
  <si>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</si>
  <si>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</si>
  <si>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</si>
  <si>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特定環境保全公共下水道</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</si>
  <si>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</si>
  <si>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</si>
  <si>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</si>
  <si>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</si>
  <si>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</si>
  <si>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</si>
  <si>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</si>
  <si>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</si>
  <si>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</si>
  <si>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収益的収支比率においては使用料収入のみでの経営が困難であるため一般会計からの繰入等により、施設の維持管理費、起債償還金及び利息等を賄っている状況である。
　平成27年度に、公共下水道整備事業が完了し、整備区域全域が供用開始したため、施設使用率については使用率が30%も満たない状態となっているが今後接続率が上昇することで施設使用率の上昇が見込まれる。
　汚水処理原価については機械設備の更新等が供用開始から年数を経ていることから修繕・更新を行っているため類似団体と比較して高くなっている。
　したがって処理機器類の経年劣化及び、処理区域内の人口は年々減少しており節水意識の向上及び節水機器の普及により処理水量が減少することが予測され維持管理費に係る経費は増額していき経費回収率は低下していくと考えられる。</t>
    <rPh sb="198" eb="200">
      <t>キョウヨウ</t>
    </rPh>
    <rPh sb="200" eb="202">
      <t>カイシ</t>
    </rPh>
    <rPh sb="204" eb="206">
      <t>ネンスウ</t>
    </rPh>
    <rPh sb="207" eb="208">
      <t>ヘ</t>
    </rPh>
    <rPh sb="215" eb="217">
      <t>シュウゼン</t>
    </rPh>
    <rPh sb="218" eb="220">
      <t>コウシン</t>
    </rPh>
    <rPh sb="221" eb="222">
      <t>オコナ</t>
    </rPh>
    <rPh sb="237" eb="238">
      <t>タカ</t>
    </rPh>
    <phoneticPr fontId="4"/>
  </si>
  <si>
    <t>　③管渠改善率については整備年度が新しいため法定耐用年数を超える管渠がなく更新等を行っていないが、不明水等が流入しておりポンプ等の機器類に負荷をかけているため、流入箇所の特定を行い、対処していく予定である。また、下水浄化センターの施設、処理機器類に関しては設置当初から機器等の更新を行わず経年劣化による故障等が見受けられることから、機器類の長寿命化計画等を策定しており、順次長寿命化を行っていく予定である。</t>
    <phoneticPr fontId="4"/>
  </si>
  <si>
    <t>　使用料収入のみでの事業会計が賄われないため、一般会計からの繰入等の収益で賄っているが、平成28年度に整備区域全域の供用が完了しており、今後新たな設備投資を行う予定はない。そのため今後、企業債残高は減少していく傾向であること、接続率の上昇が見込まれること及び料金改定を行ったため使用料収入増が見込まれる。
　管渠の老朽化については、整備年度が新しいため、施設及び管渠等の更新を行なっていないが、下水浄化センター等の処理施設及び機器類の老朽化に対応していくためにストックマネジメントを実施していき計画的な設備の更新を順次行うことにより、健全な経営を目指していきたい。</t>
    <rPh sb="241" eb="243">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</si>
</sst>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ge"/>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37F-4DD6-8D36-DBEBE647526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0.08</c:v>
                </c:pt>
                <c:pt idx="1">
                  <c:v>0.26</c:v>
                </c:pt>
                <c:pt idx="2">
                  <c:v>0.13</c:v>
                </c:pt>
                <c:pt idx="3">
                  <c:v>0.13</c:v>
                </c:pt>
                <c:pt idx="4">
                  <c:v>0.09</c:v>
                </c:pt>
              </c:numCache>
            </c:numRef>
          </c:val>
          <c:smooth val="0"/>
          <c:extLst>
            <c:ext xmlns:c16="http://schemas.microsoft.com/office/drawing/2014/chart" uri="{C3380CC4-5D6E-409C-BE32-E72D297353CC}">
              <c16:uniqueId val="{00000001-637F-4DD6-8D36-DBEBE647526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ge"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27.17</c:v>
                </c:pt>
                <c:pt idx="1">
                  <c:v>28.35</c:v>
                </c:pt>
                <c:pt idx="2">
                  <c:v>29.17</c:v>
                </c:pt>
                <c:pt idx="3">
                  <c:v>29.17</c:v>
                </c:pt>
                <c:pt idx="4">
                  <c:v>29.74</c:v>
                </c:pt>
              </c:numCache>
            </c:numRef>
          </c:val>
          <c:extLst>
            <c:ext xmlns:c16="http://schemas.microsoft.com/office/drawing/2014/chart" uri="{C3380CC4-5D6E-409C-BE32-E72D297353CC}">
              <c16:uniqueId val="{00000000-933F-42E1-9FEE-9F4B68130810}"/>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34.74</c:v>
                </c:pt>
                <c:pt idx="1">
                  <c:v>36.65</c:v>
                </c:pt>
                <c:pt idx="2">
                  <c:v>37.72</c:v>
                </c:pt>
                <c:pt idx="3">
                  <c:v>37.08</c:v>
                </c:pt>
                <c:pt idx="4">
                  <c:v>37.46</c:v>
                </c:pt>
              </c:numCache>
            </c:numRef>
          </c:val>
          <c:smooth val="0"/>
          <c:extLst>
            <c:ext xmlns:c16="http://schemas.microsoft.com/office/drawing/2014/chart" uri="{C3380CC4-5D6E-409C-BE32-E72D297353CC}">
              <c16:uniqueId val="{00000001-933F-42E1-9FEE-9F4B68130810}"/>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ge"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64.87</c:v>
                </c:pt>
                <c:pt idx="1">
                  <c:v>67.38</c:v>
                </c:pt>
                <c:pt idx="2">
                  <c:v>72.59</c:v>
                </c:pt>
                <c:pt idx="3">
                  <c:v>64.760000000000005</c:v>
                </c:pt>
                <c:pt idx="4">
                  <c:v>65.2</c:v>
                </c:pt>
              </c:numCache>
            </c:numRef>
          </c:val>
          <c:extLst>
            <c:ext xmlns:c16="http://schemas.microsoft.com/office/drawing/2014/chart" uri="{C3380CC4-5D6E-409C-BE32-E72D297353CC}">
              <c16:uniqueId val="{00000000-7B5A-4A24-82C0-290D11AA15F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70.14</c:v>
                </c:pt>
                <c:pt idx="1">
                  <c:v>68.83</c:v>
                </c:pt>
                <c:pt idx="2">
                  <c:v>68.459999999999994</c:v>
                </c:pt>
                <c:pt idx="3">
                  <c:v>67.22</c:v>
                </c:pt>
                <c:pt idx="4">
                  <c:v>67.459999999999994</c:v>
                </c:pt>
              </c:numCache>
            </c:numRef>
          </c:val>
          <c:smooth val="0"/>
          <c:extLst>
            <c:ext xmlns:c16="http://schemas.microsoft.com/office/drawing/2014/chart" uri="{C3380CC4-5D6E-409C-BE32-E72D297353CC}">
              <c16:uniqueId val="{00000001-7B5A-4A24-82C0-290D11AA15F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ge"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56.03</c:v>
                </c:pt>
                <c:pt idx="1">
                  <c:v>56.58</c:v>
                </c:pt>
                <c:pt idx="2">
                  <c:v>99.98</c:v>
                </c:pt>
                <c:pt idx="3">
                  <c:v>99.99</c:v>
                </c:pt>
                <c:pt idx="4">
                  <c:v>100.01</c:v>
                </c:pt>
              </c:numCache>
            </c:numRef>
          </c:val>
          <c:extLst>
            <c:ext xmlns:c16="http://schemas.microsoft.com/office/drawing/2014/chart" uri="{C3380CC4-5D6E-409C-BE32-E72D297353CC}">
              <c16:uniqueId val="{00000000-8CCD-4476-B288-0356C6E550C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CCD-4476-B288-0356C6E550C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ge"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222-49C7-8816-BF91D22BD2AF}"/>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222-49C7-8816-BF91D22BD2AF}"/>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ge"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D53-485A-9CBF-92FA73E8EB27}"/>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D53-485A-9CBF-92FA73E8EB27}"/>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ge"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D0B1-4C54-9B9F-229017492036}"/>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D0B1-4C54-9B9F-229017492036}"/>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ge"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4AD-4240-B9DC-E54CC6C9F448}"/>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4AD-4240-B9DC-E54CC6C9F448}"/>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ge"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formatCode="#,##0.00;&quot;△&quot;#,##0.00">
                  <c:v>0</c:v>
                </c:pt>
                <c:pt idx="1">
                  <c:v>2487.0500000000002</c:v>
                </c:pt>
                <c:pt idx="2" formatCode="#,##0.00;&quot;△&quot;#,##0.00">
                  <c:v>0</c:v>
                </c:pt>
                <c:pt idx="3" formatCode="#,##0.00;&quot;△&quot;#,##0.00">
                  <c:v>0</c:v>
                </c:pt>
                <c:pt idx="4">
                  <c:v>4316.25</c:v>
                </c:pt>
              </c:numCache>
            </c:numRef>
          </c:val>
          <c:extLst>
            <c:ext xmlns:c16="http://schemas.microsoft.com/office/drawing/2014/chart" uri="{C3380CC4-5D6E-409C-BE32-E72D297353CC}">
              <c16:uniqueId val="{00000000-10B6-4256-B9D4-3554BE9478EA}"/>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1671.86</c:v>
                </c:pt>
                <c:pt idx="1">
                  <c:v>1673.47</c:v>
                </c:pt>
                <c:pt idx="2">
                  <c:v>1592.72</c:v>
                </c:pt>
                <c:pt idx="3">
                  <c:v>1223.96</c:v>
                </c:pt>
                <c:pt idx="4">
                  <c:v>1269.1500000000001</c:v>
                </c:pt>
              </c:numCache>
            </c:numRef>
          </c:val>
          <c:smooth val="0"/>
          <c:extLst>
            <c:ext xmlns:c16="http://schemas.microsoft.com/office/drawing/2014/chart" uri="{C3380CC4-5D6E-409C-BE32-E72D297353CC}">
              <c16:uniqueId val="{00000001-10B6-4256-B9D4-3554BE9478EA}"/>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ge"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48.91</c:v>
                </c:pt>
                <c:pt idx="1">
                  <c:v>35.770000000000003</c:v>
                </c:pt>
                <c:pt idx="2">
                  <c:v>57.25</c:v>
                </c:pt>
                <c:pt idx="3">
                  <c:v>68.28</c:v>
                </c:pt>
                <c:pt idx="4">
                  <c:v>45.59</c:v>
                </c:pt>
              </c:numCache>
            </c:numRef>
          </c:val>
          <c:extLst>
            <c:ext xmlns:c16="http://schemas.microsoft.com/office/drawing/2014/chart" uri="{C3380CC4-5D6E-409C-BE32-E72D297353CC}">
              <c16:uniqueId val="{00000000-F53C-4E69-B0ED-7B51362F449D}"/>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50.54</c:v>
                </c:pt>
                <c:pt idx="1">
                  <c:v>49.22</c:v>
                </c:pt>
                <c:pt idx="2">
                  <c:v>53.7</c:v>
                </c:pt>
                <c:pt idx="3">
                  <c:v>61.54</c:v>
                </c:pt>
                <c:pt idx="4">
                  <c:v>63.97</c:v>
                </c:pt>
              </c:numCache>
            </c:numRef>
          </c:val>
          <c:smooth val="0"/>
          <c:extLst>
            <c:ext xmlns:c16="http://schemas.microsoft.com/office/drawing/2014/chart" uri="{C3380CC4-5D6E-409C-BE32-E72D297353CC}">
              <c16:uniqueId val="{00000001-F53C-4E69-B0ED-7B51362F449D}"/>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ge"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272.64</c:v>
                </c:pt>
                <c:pt idx="1">
                  <c:v>374.44</c:v>
                </c:pt>
                <c:pt idx="2">
                  <c:v>233.23</c:v>
                </c:pt>
                <c:pt idx="3">
                  <c:v>198.03</c:v>
                </c:pt>
                <c:pt idx="4">
                  <c:v>317.93</c:v>
                </c:pt>
              </c:numCache>
            </c:numRef>
          </c:val>
          <c:extLst>
            <c:ext xmlns:c16="http://schemas.microsoft.com/office/drawing/2014/chart" uri="{C3380CC4-5D6E-409C-BE32-E72D297353CC}">
              <c16:uniqueId val="{00000000-484A-4592-9B66-B6B21DF6FCD5}"/>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320.36</c:v>
                </c:pt>
                <c:pt idx="1">
                  <c:v>332.02</c:v>
                </c:pt>
                <c:pt idx="2">
                  <c:v>300.35000000000002</c:v>
                </c:pt>
                <c:pt idx="3">
                  <c:v>267.86</c:v>
                </c:pt>
                <c:pt idx="4">
                  <c:v>256.82</c:v>
                </c:pt>
              </c:numCache>
            </c:numRef>
          </c:val>
          <c:smooth val="0"/>
          <c:extLst>
            <c:ext xmlns:c16="http://schemas.microsoft.com/office/drawing/2014/chart" uri="{C3380CC4-5D6E-409C-BE32-E72D297353CC}">
              <c16:uniqueId val="{00000001-484A-4592-9B66-B6B21DF6FCD5}"/>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ge"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【1,209.40】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【83.36】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【219.46】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【74.48】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【0.12】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view="pageBreakPreview" zoomScale="60" zoomScaleNormal="9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愛媛県　伊方町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4" t="s">
        <v>1</v>
      </c>
      <c r="C7" s="64"/>
      <c r="D7" s="64"/>
      <c r="E7" s="64"/>
      <c r="F7" s="64"/>
      <c r="G7" s="64"/>
      <c r="H7" s="64"/>
      <c r="I7" s="64" t="s">
        <v>2</v>
      </c>
      <c r="J7" s="64"/>
      <c r="K7" s="64"/>
      <c r="L7" s="64"/>
      <c r="M7" s="64"/>
      <c r="N7" s="64"/>
      <c r="O7" s="64"/>
      <c r="P7" s="64" t="s">
        <v>3</v>
      </c>
      <c r="Q7" s="64"/>
      <c r="R7" s="64"/>
      <c r="S7" s="64"/>
      <c r="T7" s="64"/>
      <c r="U7" s="64"/>
      <c r="V7" s="64"/>
      <c r="W7" s="64" t="s">
        <v>4</v>
      </c>
      <c r="X7" s="64"/>
      <c r="Y7" s="64"/>
      <c r="Z7" s="64"/>
      <c r="AA7" s="64"/>
      <c r="AB7" s="64"/>
      <c r="AC7" s="64"/>
      <c r="AD7" s="64" t="s">
        <v>5</v>
      </c>
      <c r="AE7" s="64"/>
      <c r="AF7" s="64"/>
      <c r="AG7" s="64"/>
      <c r="AH7" s="64"/>
      <c r="AI7" s="64"/>
      <c r="AJ7" s="64"/>
      <c r="AK7" s="3"/>
      <c r="AL7" s="64" t="s">
        <v>6</v>
      </c>
      <c r="AM7" s="64"/>
      <c r="AN7" s="64"/>
      <c r="AO7" s="64"/>
      <c r="AP7" s="64"/>
      <c r="AQ7" s="64"/>
      <c r="AR7" s="64"/>
      <c r="AS7" s="64"/>
      <c r="AT7" s="64" t="s">
        <v>7</v>
      </c>
      <c r="AU7" s="64"/>
      <c r="AV7" s="64"/>
      <c r="AW7" s="64"/>
      <c r="AX7" s="64"/>
      <c r="AY7" s="64"/>
      <c r="AZ7" s="64"/>
      <c r="BA7" s="64"/>
      <c r="BB7" s="64" t="s">
        <v>8</v>
      </c>
      <c r="BC7" s="64"/>
      <c r="BD7" s="64"/>
      <c r="BE7" s="64"/>
      <c r="BF7" s="64"/>
      <c r="BG7" s="64"/>
      <c r="BH7" s="64"/>
      <c r="BI7" s="64"/>
      <c r="BJ7" s="3"/>
      <c r="BK7" s="3"/>
      <c r="BL7" s="4" t="s">
        <v>9</v>
      </c>
      <c r="BM7" s="5"/>
      <c r="BN7" s="5"/>
      <c r="BO7" s="5"/>
      <c r="BP7" s="5"/>
      <c r="BQ7" s="5"/>
      <c r="BR7" s="5"/>
      <c r="BS7" s="5"/>
      <c r="BT7" s="5"/>
      <c r="BU7" s="5"/>
      <c r="BV7" s="5"/>
      <c r="BW7" s="5"/>
      <c r="BX7" s="5"/>
      <c r="BY7" s="6"/>
    </row>
    <row r="8" spans="1:78" ht="18.75" customHeight="1" x14ac:dyDescent="0.15">
      <c r="A8" s="2"/>
      <c r="B8" s="71" t="str">
        <f>データ!I6</f>
        <v>法非適用</v>
      </c>
      <c r="C8" s="71"/>
      <c r="D8" s="71"/>
      <c r="E8" s="71"/>
      <c r="F8" s="71"/>
      <c r="G8" s="71"/>
      <c r="H8" s="71"/>
      <c r="I8" s="71" t="str">
        <f>データ!J6</f>
        <v>下水道事業</v>
      </c>
      <c r="J8" s="71"/>
      <c r="K8" s="71"/>
      <c r="L8" s="71"/>
      <c r="M8" s="71"/>
      <c r="N8" s="71"/>
      <c r="O8" s="71"/>
      <c r="P8" s="71" t="str">
        <f>データ!K6</f>
        <v>特定環境保全公共下水道</v>
      </c>
      <c r="Q8" s="71"/>
      <c r="R8" s="71"/>
      <c r="S8" s="71"/>
      <c r="T8" s="71"/>
      <c r="U8" s="71"/>
      <c r="V8" s="71"/>
      <c r="W8" s="71" t="str">
        <f>データ!L6</f>
        <v>D3</v>
      </c>
      <c r="X8" s="71"/>
      <c r="Y8" s="71"/>
      <c r="Z8" s="71"/>
      <c r="AA8" s="71"/>
      <c r="AB8" s="71"/>
      <c r="AC8" s="71"/>
      <c r="AD8" s="72" t="str">
        <f>データ!$M$6</f>
        <v>非設置</v>
      </c>
      <c r="AE8" s="72"/>
      <c r="AF8" s="72"/>
      <c r="AG8" s="72"/>
      <c r="AH8" s="72"/>
      <c r="AI8" s="72"/>
      <c r="AJ8" s="72"/>
      <c r="AK8" s="3"/>
      <c r="AL8" s="68">
        <f>データ!S6</f>
        <v>9400</v>
      </c>
      <c r="AM8" s="68"/>
      <c r="AN8" s="68"/>
      <c r="AO8" s="68"/>
      <c r="AP8" s="68"/>
      <c r="AQ8" s="68"/>
      <c r="AR8" s="68"/>
      <c r="AS8" s="68"/>
      <c r="AT8" s="67">
        <f>データ!T6</f>
        <v>93.98</v>
      </c>
      <c r="AU8" s="67"/>
      <c r="AV8" s="67"/>
      <c r="AW8" s="67"/>
      <c r="AX8" s="67"/>
      <c r="AY8" s="67"/>
      <c r="AZ8" s="67"/>
      <c r="BA8" s="67"/>
      <c r="BB8" s="67">
        <f>データ!U6</f>
        <v>100.02</v>
      </c>
      <c r="BC8" s="67"/>
      <c r="BD8" s="67"/>
      <c r="BE8" s="67"/>
      <c r="BF8" s="67"/>
      <c r="BG8" s="67"/>
      <c r="BH8" s="67"/>
      <c r="BI8" s="67"/>
      <c r="BJ8" s="3"/>
      <c r="BK8" s="3"/>
      <c r="BL8" s="69" t="s">
        <v>10</v>
      </c>
      <c r="BM8" s="70"/>
      <c r="BN8" s="7" t="s">
        <v>11</v>
      </c>
      <c r="BO8" s="8"/>
      <c r="BP8" s="8"/>
      <c r="BQ8" s="8"/>
      <c r="BR8" s="8"/>
      <c r="BS8" s="8"/>
      <c r="BT8" s="8"/>
      <c r="BU8" s="8"/>
      <c r="BV8" s="8"/>
      <c r="BW8" s="8"/>
      <c r="BX8" s="8"/>
      <c r="BY8" s="9"/>
    </row>
    <row r="9" spans="1:78" ht="18.75" customHeight="1" x14ac:dyDescent="0.15">
      <c r="A9" s="2"/>
      <c r="B9" s="64" t="s">
        <v>12</v>
      </c>
      <c r="C9" s="64"/>
      <c r="D9" s="64"/>
      <c r="E9" s="64"/>
      <c r="F9" s="64"/>
      <c r="G9" s="64"/>
      <c r="H9" s="64"/>
      <c r="I9" s="64" t="s">
        <v>13</v>
      </c>
      <c r="J9" s="64"/>
      <c r="K9" s="64"/>
      <c r="L9" s="64"/>
      <c r="M9" s="64"/>
      <c r="N9" s="64"/>
      <c r="O9" s="64"/>
      <c r="P9" s="64" t="s">
        <v>14</v>
      </c>
      <c r="Q9" s="64"/>
      <c r="R9" s="64"/>
      <c r="S9" s="64"/>
      <c r="T9" s="64"/>
      <c r="U9" s="64"/>
      <c r="V9" s="64"/>
      <c r="W9" s="64" t="s">
        <v>15</v>
      </c>
      <c r="X9" s="64"/>
      <c r="Y9" s="64"/>
      <c r="Z9" s="64"/>
      <c r="AA9" s="64"/>
      <c r="AB9" s="64"/>
      <c r="AC9" s="64"/>
      <c r="AD9" s="64" t="s">
        <v>16</v>
      </c>
      <c r="AE9" s="64"/>
      <c r="AF9" s="64"/>
      <c r="AG9" s="64"/>
      <c r="AH9" s="64"/>
      <c r="AI9" s="64"/>
      <c r="AJ9" s="64"/>
      <c r="AK9" s="3"/>
      <c r="AL9" s="64" t="s">
        <v>17</v>
      </c>
      <c r="AM9" s="64"/>
      <c r="AN9" s="64"/>
      <c r="AO9" s="64"/>
      <c r="AP9" s="64"/>
      <c r="AQ9" s="64"/>
      <c r="AR9" s="64"/>
      <c r="AS9" s="64"/>
      <c r="AT9" s="64" t="s">
        <v>18</v>
      </c>
      <c r="AU9" s="64"/>
      <c r="AV9" s="64"/>
      <c r="AW9" s="64"/>
      <c r="AX9" s="64"/>
      <c r="AY9" s="64"/>
      <c r="AZ9" s="64"/>
      <c r="BA9" s="64"/>
      <c r="BB9" s="64" t="s">
        <v>19</v>
      </c>
      <c r="BC9" s="64"/>
      <c r="BD9" s="64"/>
      <c r="BE9" s="64"/>
      <c r="BF9" s="64"/>
      <c r="BG9" s="64"/>
      <c r="BH9" s="64"/>
      <c r="BI9" s="64"/>
      <c r="BJ9" s="3"/>
      <c r="BK9" s="3"/>
      <c r="BL9" s="65" t="s">
        <v>20</v>
      </c>
      <c r="BM9" s="66"/>
      <c r="BN9" s="10" t="s">
        <v>21</v>
      </c>
      <c r="BO9" s="11"/>
      <c r="BP9" s="11"/>
      <c r="BQ9" s="11"/>
      <c r="BR9" s="11"/>
      <c r="BS9" s="11"/>
      <c r="BT9" s="11"/>
      <c r="BU9" s="11"/>
      <c r="BV9" s="11"/>
      <c r="BW9" s="11"/>
      <c r="BX9" s="11"/>
      <c r="BY9" s="12"/>
    </row>
    <row r="10" spans="1:78" ht="18.75" customHeight="1" x14ac:dyDescent="0.15">
      <c r="A10" s="2"/>
      <c r="B10" s="67" t="str">
        <f>データ!N6</f>
        <v>-</v>
      </c>
      <c r="C10" s="67"/>
      <c r="D10" s="67"/>
      <c r="E10" s="67"/>
      <c r="F10" s="67"/>
      <c r="G10" s="67"/>
      <c r="H10" s="67"/>
      <c r="I10" s="67" t="str">
        <f>データ!O6</f>
        <v>該当数値なし</v>
      </c>
      <c r="J10" s="67"/>
      <c r="K10" s="67"/>
      <c r="L10" s="67"/>
      <c r="M10" s="67"/>
      <c r="N10" s="67"/>
      <c r="O10" s="67"/>
      <c r="P10" s="67">
        <f>データ!P6</f>
        <v>41.96</v>
      </c>
      <c r="Q10" s="67"/>
      <c r="R10" s="67"/>
      <c r="S10" s="67"/>
      <c r="T10" s="67"/>
      <c r="U10" s="67"/>
      <c r="V10" s="67"/>
      <c r="W10" s="67">
        <f>データ!Q6</f>
        <v>109.76</v>
      </c>
      <c r="X10" s="67"/>
      <c r="Y10" s="67"/>
      <c r="Z10" s="67"/>
      <c r="AA10" s="67"/>
      <c r="AB10" s="67"/>
      <c r="AC10" s="67"/>
      <c r="AD10" s="68">
        <f>データ!R6</f>
        <v>2480</v>
      </c>
      <c r="AE10" s="68"/>
      <c r="AF10" s="68"/>
      <c r="AG10" s="68"/>
      <c r="AH10" s="68"/>
      <c r="AI10" s="68"/>
      <c r="AJ10" s="68"/>
      <c r="AK10" s="2"/>
      <c r="AL10" s="68">
        <f>データ!V6</f>
        <v>3888</v>
      </c>
      <c r="AM10" s="68"/>
      <c r="AN10" s="68"/>
      <c r="AO10" s="68"/>
      <c r="AP10" s="68"/>
      <c r="AQ10" s="68"/>
      <c r="AR10" s="68"/>
      <c r="AS10" s="68"/>
      <c r="AT10" s="67">
        <f>データ!W6</f>
        <v>0.99</v>
      </c>
      <c r="AU10" s="67"/>
      <c r="AV10" s="67"/>
      <c r="AW10" s="67"/>
      <c r="AX10" s="67"/>
      <c r="AY10" s="67"/>
      <c r="AZ10" s="67"/>
      <c r="BA10" s="67"/>
      <c r="BB10" s="67">
        <f>データ!X6</f>
        <v>3927.27</v>
      </c>
      <c r="BC10" s="67"/>
      <c r="BD10" s="67"/>
      <c r="BE10" s="67"/>
      <c r="BF10" s="67"/>
      <c r="BG10" s="67"/>
      <c r="BH10" s="67"/>
      <c r="BI10" s="67"/>
      <c r="BJ10" s="2"/>
      <c r="BK10" s="2"/>
      <c r="BL10" s="57" t="s">
        <v>22</v>
      </c>
      <c r="BM10" s="58"/>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x14ac:dyDescent="0.15">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51" t="s">
        <v>26</v>
      </c>
      <c r="BM14" s="52"/>
      <c r="BN14" s="52"/>
      <c r="BO14" s="52"/>
      <c r="BP14" s="52"/>
      <c r="BQ14" s="52"/>
      <c r="BR14" s="52"/>
      <c r="BS14" s="52"/>
      <c r="BT14" s="52"/>
      <c r="BU14" s="52"/>
      <c r="BV14" s="52"/>
      <c r="BW14" s="52"/>
      <c r="BX14" s="52"/>
      <c r="BY14" s="52"/>
      <c r="BZ14" s="53"/>
    </row>
    <row r="15" spans="1:78" ht="13.5" customHeight="1" x14ac:dyDescent="0.15">
      <c r="A15" s="2"/>
      <c r="B15" s="48"/>
      <c r="C15" s="49"/>
      <c r="D15" s="49"/>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50"/>
      <c r="BK15" s="2"/>
      <c r="BL15" s="54"/>
      <c r="BM15" s="55"/>
      <c r="BN15" s="55"/>
      <c r="BO15" s="55"/>
      <c r="BP15" s="55"/>
      <c r="BQ15" s="55"/>
      <c r="BR15" s="55"/>
      <c r="BS15" s="55"/>
      <c r="BT15" s="55"/>
      <c r="BU15" s="55"/>
      <c r="BV15" s="55"/>
      <c r="BW15" s="55"/>
      <c r="BX15" s="55"/>
      <c r="BY15" s="55"/>
      <c r="BZ15" s="56"/>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2" t="s">
        <v>111</v>
      </c>
      <c r="BM16" s="43"/>
      <c r="BN16" s="43"/>
      <c r="BO16" s="43"/>
      <c r="BP16" s="43"/>
      <c r="BQ16" s="43"/>
      <c r="BR16" s="43"/>
      <c r="BS16" s="43"/>
      <c r="BT16" s="43"/>
      <c r="BU16" s="43"/>
      <c r="BV16" s="43"/>
      <c r="BW16" s="43"/>
      <c r="BX16" s="43"/>
      <c r="BY16" s="43"/>
      <c r="BZ16" s="4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2"/>
      <c r="BM17" s="43"/>
      <c r="BN17" s="43"/>
      <c r="BO17" s="43"/>
      <c r="BP17" s="43"/>
      <c r="BQ17" s="43"/>
      <c r="BR17" s="43"/>
      <c r="BS17" s="43"/>
      <c r="BT17" s="43"/>
      <c r="BU17" s="43"/>
      <c r="BV17" s="43"/>
      <c r="BW17" s="43"/>
      <c r="BX17" s="43"/>
      <c r="BY17" s="43"/>
      <c r="BZ17" s="4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2"/>
      <c r="BM18" s="43"/>
      <c r="BN18" s="43"/>
      <c r="BO18" s="43"/>
      <c r="BP18" s="43"/>
      <c r="BQ18" s="43"/>
      <c r="BR18" s="43"/>
      <c r="BS18" s="43"/>
      <c r="BT18" s="43"/>
      <c r="BU18" s="43"/>
      <c r="BV18" s="43"/>
      <c r="BW18" s="43"/>
      <c r="BX18" s="43"/>
      <c r="BY18" s="43"/>
      <c r="BZ18" s="4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2"/>
      <c r="BM19" s="43"/>
      <c r="BN19" s="43"/>
      <c r="BO19" s="43"/>
      <c r="BP19" s="43"/>
      <c r="BQ19" s="43"/>
      <c r="BR19" s="43"/>
      <c r="BS19" s="43"/>
      <c r="BT19" s="43"/>
      <c r="BU19" s="43"/>
      <c r="BV19" s="43"/>
      <c r="BW19" s="43"/>
      <c r="BX19" s="43"/>
      <c r="BY19" s="43"/>
      <c r="BZ19" s="4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2"/>
      <c r="BM20" s="43"/>
      <c r="BN20" s="43"/>
      <c r="BO20" s="43"/>
      <c r="BP20" s="43"/>
      <c r="BQ20" s="43"/>
      <c r="BR20" s="43"/>
      <c r="BS20" s="43"/>
      <c r="BT20" s="43"/>
      <c r="BU20" s="43"/>
      <c r="BV20" s="43"/>
      <c r="BW20" s="43"/>
      <c r="BX20" s="43"/>
      <c r="BY20" s="43"/>
      <c r="BZ20" s="4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2"/>
      <c r="BM21" s="43"/>
      <c r="BN21" s="43"/>
      <c r="BO21" s="43"/>
      <c r="BP21" s="43"/>
      <c r="BQ21" s="43"/>
      <c r="BR21" s="43"/>
      <c r="BS21" s="43"/>
      <c r="BT21" s="43"/>
      <c r="BU21" s="43"/>
      <c r="BV21" s="43"/>
      <c r="BW21" s="43"/>
      <c r="BX21" s="43"/>
      <c r="BY21" s="43"/>
      <c r="BZ21" s="4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2"/>
      <c r="BM22" s="43"/>
      <c r="BN22" s="43"/>
      <c r="BO22" s="43"/>
      <c r="BP22" s="43"/>
      <c r="BQ22" s="43"/>
      <c r="BR22" s="43"/>
      <c r="BS22" s="43"/>
      <c r="BT22" s="43"/>
      <c r="BU22" s="43"/>
      <c r="BV22" s="43"/>
      <c r="BW22" s="43"/>
      <c r="BX22" s="43"/>
      <c r="BY22" s="43"/>
      <c r="BZ22" s="4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2"/>
      <c r="BM23" s="43"/>
      <c r="BN23" s="43"/>
      <c r="BO23" s="43"/>
      <c r="BP23" s="43"/>
      <c r="BQ23" s="43"/>
      <c r="BR23" s="43"/>
      <c r="BS23" s="43"/>
      <c r="BT23" s="43"/>
      <c r="BU23" s="43"/>
      <c r="BV23" s="43"/>
      <c r="BW23" s="43"/>
      <c r="BX23" s="43"/>
      <c r="BY23" s="43"/>
      <c r="BZ23" s="4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2"/>
      <c r="BM24" s="43"/>
      <c r="BN24" s="43"/>
      <c r="BO24" s="43"/>
      <c r="BP24" s="43"/>
      <c r="BQ24" s="43"/>
      <c r="BR24" s="43"/>
      <c r="BS24" s="43"/>
      <c r="BT24" s="43"/>
      <c r="BU24" s="43"/>
      <c r="BV24" s="43"/>
      <c r="BW24" s="43"/>
      <c r="BX24" s="43"/>
      <c r="BY24" s="43"/>
      <c r="BZ24" s="4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2"/>
      <c r="BM25" s="43"/>
      <c r="BN25" s="43"/>
      <c r="BO25" s="43"/>
      <c r="BP25" s="43"/>
      <c r="BQ25" s="43"/>
      <c r="BR25" s="43"/>
      <c r="BS25" s="43"/>
      <c r="BT25" s="43"/>
      <c r="BU25" s="43"/>
      <c r="BV25" s="43"/>
      <c r="BW25" s="43"/>
      <c r="BX25" s="43"/>
      <c r="BY25" s="43"/>
      <c r="BZ25" s="4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2"/>
      <c r="BM26" s="43"/>
      <c r="BN26" s="43"/>
      <c r="BO26" s="43"/>
      <c r="BP26" s="43"/>
      <c r="BQ26" s="43"/>
      <c r="BR26" s="43"/>
      <c r="BS26" s="43"/>
      <c r="BT26" s="43"/>
      <c r="BU26" s="43"/>
      <c r="BV26" s="43"/>
      <c r="BW26" s="43"/>
      <c r="BX26" s="43"/>
      <c r="BY26" s="43"/>
      <c r="BZ26" s="4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2"/>
      <c r="BM27" s="43"/>
      <c r="BN27" s="43"/>
      <c r="BO27" s="43"/>
      <c r="BP27" s="43"/>
      <c r="BQ27" s="43"/>
      <c r="BR27" s="43"/>
      <c r="BS27" s="43"/>
      <c r="BT27" s="43"/>
      <c r="BU27" s="43"/>
      <c r="BV27" s="43"/>
      <c r="BW27" s="43"/>
      <c r="BX27" s="43"/>
      <c r="BY27" s="43"/>
      <c r="BZ27" s="4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2"/>
      <c r="BM28" s="43"/>
      <c r="BN28" s="43"/>
      <c r="BO28" s="43"/>
      <c r="BP28" s="43"/>
      <c r="BQ28" s="43"/>
      <c r="BR28" s="43"/>
      <c r="BS28" s="43"/>
      <c r="BT28" s="43"/>
      <c r="BU28" s="43"/>
      <c r="BV28" s="43"/>
      <c r="BW28" s="43"/>
      <c r="BX28" s="43"/>
      <c r="BY28" s="43"/>
      <c r="BZ28" s="4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2"/>
      <c r="BM29" s="43"/>
      <c r="BN29" s="43"/>
      <c r="BO29" s="43"/>
      <c r="BP29" s="43"/>
      <c r="BQ29" s="43"/>
      <c r="BR29" s="43"/>
      <c r="BS29" s="43"/>
      <c r="BT29" s="43"/>
      <c r="BU29" s="43"/>
      <c r="BV29" s="43"/>
      <c r="BW29" s="43"/>
      <c r="BX29" s="43"/>
      <c r="BY29" s="43"/>
      <c r="BZ29" s="4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2"/>
      <c r="BM30" s="43"/>
      <c r="BN30" s="43"/>
      <c r="BO30" s="43"/>
      <c r="BP30" s="43"/>
      <c r="BQ30" s="43"/>
      <c r="BR30" s="43"/>
      <c r="BS30" s="43"/>
      <c r="BT30" s="43"/>
      <c r="BU30" s="43"/>
      <c r="BV30" s="43"/>
      <c r="BW30" s="43"/>
      <c r="BX30" s="43"/>
      <c r="BY30" s="43"/>
      <c r="BZ30" s="4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2"/>
      <c r="BM31" s="43"/>
      <c r="BN31" s="43"/>
      <c r="BO31" s="43"/>
      <c r="BP31" s="43"/>
      <c r="BQ31" s="43"/>
      <c r="BR31" s="43"/>
      <c r="BS31" s="43"/>
      <c r="BT31" s="43"/>
      <c r="BU31" s="43"/>
      <c r="BV31" s="43"/>
      <c r="BW31" s="43"/>
      <c r="BX31" s="43"/>
      <c r="BY31" s="43"/>
      <c r="BZ31" s="4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2"/>
      <c r="BM32" s="43"/>
      <c r="BN32" s="43"/>
      <c r="BO32" s="43"/>
      <c r="BP32" s="43"/>
      <c r="BQ32" s="43"/>
      <c r="BR32" s="43"/>
      <c r="BS32" s="43"/>
      <c r="BT32" s="43"/>
      <c r="BU32" s="43"/>
      <c r="BV32" s="43"/>
      <c r="BW32" s="43"/>
      <c r="BX32" s="43"/>
      <c r="BY32" s="43"/>
      <c r="BZ32" s="4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2"/>
      <c r="BM33" s="43"/>
      <c r="BN33" s="43"/>
      <c r="BO33" s="43"/>
      <c r="BP33" s="43"/>
      <c r="BQ33" s="43"/>
      <c r="BR33" s="43"/>
      <c r="BS33" s="43"/>
      <c r="BT33" s="43"/>
      <c r="BU33" s="43"/>
      <c r="BV33" s="43"/>
      <c r="BW33" s="43"/>
      <c r="BX33" s="43"/>
      <c r="BY33" s="43"/>
      <c r="BZ33" s="4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2"/>
      <c r="BM34" s="43"/>
      <c r="BN34" s="43"/>
      <c r="BO34" s="43"/>
      <c r="BP34" s="43"/>
      <c r="BQ34" s="43"/>
      <c r="BR34" s="43"/>
      <c r="BS34" s="43"/>
      <c r="BT34" s="43"/>
      <c r="BU34" s="43"/>
      <c r="BV34" s="43"/>
      <c r="BW34" s="43"/>
      <c r="BX34" s="43"/>
      <c r="BY34" s="43"/>
      <c r="BZ34" s="4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2"/>
      <c r="BM35" s="43"/>
      <c r="BN35" s="43"/>
      <c r="BO35" s="43"/>
      <c r="BP35" s="43"/>
      <c r="BQ35" s="43"/>
      <c r="BR35" s="43"/>
      <c r="BS35" s="43"/>
      <c r="BT35" s="43"/>
      <c r="BU35" s="43"/>
      <c r="BV35" s="43"/>
      <c r="BW35" s="43"/>
      <c r="BX35" s="43"/>
      <c r="BY35" s="43"/>
      <c r="BZ35" s="4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2"/>
      <c r="BM36" s="43"/>
      <c r="BN36" s="43"/>
      <c r="BO36" s="43"/>
      <c r="BP36" s="43"/>
      <c r="BQ36" s="43"/>
      <c r="BR36" s="43"/>
      <c r="BS36" s="43"/>
      <c r="BT36" s="43"/>
      <c r="BU36" s="43"/>
      <c r="BV36" s="43"/>
      <c r="BW36" s="43"/>
      <c r="BX36" s="43"/>
      <c r="BY36" s="43"/>
      <c r="BZ36" s="4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2"/>
      <c r="BM37" s="43"/>
      <c r="BN37" s="43"/>
      <c r="BO37" s="43"/>
      <c r="BP37" s="43"/>
      <c r="BQ37" s="43"/>
      <c r="BR37" s="43"/>
      <c r="BS37" s="43"/>
      <c r="BT37" s="43"/>
      <c r="BU37" s="43"/>
      <c r="BV37" s="43"/>
      <c r="BW37" s="43"/>
      <c r="BX37" s="43"/>
      <c r="BY37" s="43"/>
      <c r="BZ37" s="4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2"/>
      <c r="BM38" s="43"/>
      <c r="BN38" s="43"/>
      <c r="BO38" s="43"/>
      <c r="BP38" s="43"/>
      <c r="BQ38" s="43"/>
      <c r="BR38" s="43"/>
      <c r="BS38" s="43"/>
      <c r="BT38" s="43"/>
      <c r="BU38" s="43"/>
      <c r="BV38" s="43"/>
      <c r="BW38" s="43"/>
      <c r="BX38" s="43"/>
      <c r="BY38" s="43"/>
      <c r="BZ38" s="4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2"/>
      <c r="BM39" s="43"/>
      <c r="BN39" s="43"/>
      <c r="BO39" s="43"/>
      <c r="BP39" s="43"/>
      <c r="BQ39" s="43"/>
      <c r="BR39" s="43"/>
      <c r="BS39" s="43"/>
      <c r="BT39" s="43"/>
      <c r="BU39" s="43"/>
      <c r="BV39" s="43"/>
      <c r="BW39" s="43"/>
      <c r="BX39" s="43"/>
      <c r="BY39" s="43"/>
      <c r="BZ39" s="4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2"/>
      <c r="BM40" s="43"/>
      <c r="BN40" s="43"/>
      <c r="BO40" s="43"/>
      <c r="BP40" s="43"/>
      <c r="BQ40" s="43"/>
      <c r="BR40" s="43"/>
      <c r="BS40" s="43"/>
      <c r="BT40" s="43"/>
      <c r="BU40" s="43"/>
      <c r="BV40" s="43"/>
      <c r="BW40" s="43"/>
      <c r="BX40" s="43"/>
      <c r="BY40" s="43"/>
      <c r="BZ40" s="4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2"/>
      <c r="BM41" s="43"/>
      <c r="BN41" s="43"/>
      <c r="BO41" s="43"/>
      <c r="BP41" s="43"/>
      <c r="BQ41" s="43"/>
      <c r="BR41" s="43"/>
      <c r="BS41" s="43"/>
      <c r="BT41" s="43"/>
      <c r="BU41" s="43"/>
      <c r="BV41" s="43"/>
      <c r="BW41" s="43"/>
      <c r="BX41" s="43"/>
      <c r="BY41" s="43"/>
      <c r="BZ41" s="4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2"/>
      <c r="BM42" s="43"/>
      <c r="BN42" s="43"/>
      <c r="BO42" s="43"/>
      <c r="BP42" s="43"/>
      <c r="BQ42" s="43"/>
      <c r="BR42" s="43"/>
      <c r="BS42" s="43"/>
      <c r="BT42" s="43"/>
      <c r="BU42" s="43"/>
      <c r="BV42" s="43"/>
      <c r="BW42" s="43"/>
      <c r="BX42" s="43"/>
      <c r="BY42" s="43"/>
      <c r="BZ42" s="4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2"/>
      <c r="BM43" s="43"/>
      <c r="BN43" s="43"/>
      <c r="BO43" s="43"/>
      <c r="BP43" s="43"/>
      <c r="BQ43" s="43"/>
      <c r="BR43" s="43"/>
      <c r="BS43" s="43"/>
      <c r="BT43" s="43"/>
      <c r="BU43" s="43"/>
      <c r="BV43" s="43"/>
      <c r="BW43" s="43"/>
      <c r="BX43" s="43"/>
      <c r="BY43" s="43"/>
      <c r="BZ43" s="4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5"/>
      <c r="BM44" s="46"/>
      <c r="BN44" s="46"/>
      <c r="BO44" s="46"/>
      <c r="BP44" s="46"/>
      <c r="BQ44" s="46"/>
      <c r="BR44" s="46"/>
      <c r="BS44" s="46"/>
      <c r="BT44" s="46"/>
      <c r="BU44" s="46"/>
      <c r="BV44" s="46"/>
      <c r="BW44" s="46"/>
      <c r="BX44" s="46"/>
      <c r="BY44" s="46"/>
      <c r="BZ44" s="4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1" t="s">
        <v>27</v>
      </c>
      <c r="BM45" s="52"/>
      <c r="BN45" s="52"/>
      <c r="BO45" s="52"/>
      <c r="BP45" s="52"/>
      <c r="BQ45" s="52"/>
      <c r="BR45" s="52"/>
      <c r="BS45" s="52"/>
      <c r="BT45" s="52"/>
      <c r="BU45" s="52"/>
      <c r="BV45" s="52"/>
      <c r="BW45" s="52"/>
      <c r="BX45" s="52"/>
      <c r="BY45" s="52"/>
      <c r="BZ45" s="53"/>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4"/>
      <c r="BM46" s="55"/>
      <c r="BN46" s="55"/>
      <c r="BO46" s="55"/>
      <c r="BP46" s="55"/>
      <c r="BQ46" s="55"/>
      <c r="BR46" s="55"/>
      <c r="BS46" s="55"/>
      <c r="BT46" s="55"/>
      <c r="BU46" s="55"/>
      <c r="BV46" s="55"/>
      <c r="BW46" s="55"/>
      <c r="BX46" s="55"/>
      <c r="BY46" s="55"/>
      <c r="BZ46" s="56"/>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2" t="s">
        <v>112</v>
      </c>
      <c r="BM47" s="43"/>
      <c r="BN47" s="43"/>
      <c r="BO47" s="43"/>
      <c r="BP47" s="43"/>
      <c r="BQ47" s="43"/>
      <c r="BR47" s="43"/>
      <c r="BS47" s="43"/>
      <c r="BT47" s="43"/>
      <c r="BU47" s="43"/>
      <c r="BV47" s="43"/>
      <c r="BW47" s="43"/>
      <c r="BX47" s="43"/>
      <c r="BY47" s="43"/>
      <c r="BZ47" s="44"/>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2"/>
      <c r="BM48" s="43"/>
      <c r="BN48" s="43"/>
      <c r="BO48" s="43"/>
      <c r="BP48" s="43"/>
      <c r="BQ48" s="43"/>
      <c r="BR48" s="43"/>
      <c r="BS48" s="43"/>
      <c r="BT48" s="43"/>
      <c r="BU48" s="43"/>
      <c r="BV48" s="43"/>
      <c r="BW48" s="43"/>
      <c r="BX48" s="43"/>
      <c r="BY48" s="43"/>
      <c r="BZ48" s="44"/>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2"/>
      <c r="BM49" s="43"/>
      <c r="BN49" s="43"/>
      <c r="BO49" s="43"/>
      <c r="BP49" s="43"/>
      <c r="BQ49" s="43"/>
      <c r="BR49" s="43"/>
      <c r="BS49" s="43"/>
      <c r="BT49" s="43"/>
      <c r="BU49" s="43"/>
      <c r="BV49" s="43"/>
      <c r="BW49" s="43"/>
      <c r="BX49" s="43"/>
      <c r="BY49" s="43"/>
      <c r="BZ49" s="44"/>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2"/>
      <c r="BM50" s="43"/>
      <c r="BN50" s="43"/>
      <c r="BO50" s="43"/>
      <c r="BP50" s="43"/>
      <c r="BQ50" s="43"/>
      <c r="BR50" s="43"/>
      <c r="BS50" s="43"/>
      <c r="BT50" s="43"/>
      <c r="BU50" s="43"/>
      <c r="BV50" s="43"/>
      <c r="BW50" s="43"/>
      <c r="BX50" s="43"/>
      <c r="BY50" s="43"/>
      <c r="BZ50" s="44"/>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2"/>
      <c r="BM51" s="43"/>
      <c r="BN51" s="43"/>
      <c r="BO51" s="43"/>
      <c r="BP51" s="43"/>
      <c r="BQ51" s="43"/>
      <c r="BR51" s="43"/>
      <c r="BS51" s="43"/>
      <c r="BT51" s="43"/>
      <c r="BU51" s="43"/>
      <c r="BV51" s="43"/>
      <c r="BW51" s="43"/>
      <c r="BX51" s="43"/>
      <c r="BY51" s="43"/>
      <c r="BZ51" s="44"/>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2"/>
      <c r="BM52" s="43"/>
      <c r="BN52" s="43"/>
      <c r="BO52" s="43"/>
      <c r="BP52" s="43"/>
      <c r="BQ52" s="43"/>
      <c r="BR52" s="43"/>
      <c r="BS52" s="43"/>
      <c r="BT52" s="43"/>
      <c r="BU52" s="43"/>
      <c r="BV52" s="43"/>
      <c r="BW52" s="43"/>
      <c r="BX52" s="43"/>
      <c r="BY52" s="43"/>
      <c r="BZ52" s="44"/>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2"/>
      <c r="BM53" s="43"/>
      <c r="BN53" s="43"/>
      <c r="BO53" s="43"/>
      <c r="BP53" s="43"/>
      <c r="BQ53" s="43"/>
      <c r="BR53" s="43"/>
      <c r="BS53" s="43"/>
      <c r="BT53" s="43"/>
      <c r="BU53" s="43"/>
      <c r="BV53" s="43"/>
      <c r="BW53" s="43"/>
      <c r="BX53" s="43"/>
      <c r="BY53" s="43"/>
      <c r="BZ53" s="44"/>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2"/>
      <c r="BM54" s="43"/>
      <c r="BN54" s="43"/>
      <c r="BO54" s="43"/>
      <c r="BP54" s="43"/>
      <c r="BQ54" s="43"/>
      <c r="BR54" s="43"/>
      <c r="BS54" s="43"/>
      <c r="BT54" s="43"/>
      <c r="BU54" s="43"/>
      <c r="BV54" s="43"/>
      <c r="BW54" s="43"/>
      <c r="BX54" s="43"/>
      <c r="BY54" s="43"/>
      <c r="BZ54" s="44"/>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2"/>
      <c r="BM55" s="43"/>
      <c r="BN55" s="43"/>
      <c r="BO55" s="43"/>
      <c r="BP55" s="43"/>
      <c r="BQ55" s="43"/>
      <c r="BR55" s="43"/>
      <c r="BS55" s="43"/>
      <c r="BT55" s="43"/>
      <c r="BU55" s="43"/>
      <c r="BV55" s="43"/>
      <c r="BW55" s="43"/>
      <c r="BX55" s="43"/>
      <c r="BY55" s="43"/>
      <c r="BZ55" s="44"/>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2"/>
      <c r="BM56" s="43"/>
      <c r="BN56" s="43"/>
      <c r="BO56" s="43"/>
      <c r="BP56" s="43"/>
      <c r="BQ56" s="43"/>
      <c r="BR56" s="43"/>
      <c r="BS56" s="43"/>
      <c r="BT56" s="43"/>
      <c r="BU56" s="43"/>
      <c r="BV56" s="43"/>
      <c r="BW56" s="43"/>
      <c r="BX56" s="43"/>
      <c r="BY56" s="43"/>
      <c r="BZ56" s="44"/>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2"/>
      <c r="BM57" s="43"/>
      <c r="BN57" s="43"/>
      <c r="BO57" s="43"/>
      <c r="BP57" s="43"/>
      <c r="BQ57" s="43"/>
      <c r="BR57" s="43"/>
      <c r="BS57" s="43"/>
      <c r="BT57" s="43"/>
      <c r="BU57" s="43"/>
      <c r="BV57" s="43"/>
      <c r="BW57" s="43"/>
      <c r="BX57" s="43"/>
      <c r="BY57" s="43"/>
      <c r="BZ57" s="44"/>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2"/>
      <c r="BM58" s="43"/>
      <c r="BN58" s="43"/>
      <c r="BO58" s="43"/>
      <c r="BP58" s="43"/>
      <c r="BQ58" s="43"/>
      <c r="BR58" s="43"/>
      <c r="BS58" s="43"/>
      <c r="BT58" s="43"/>
      <c r="BU58" s="43"/>
      <c r="BV58" s="43"/>
      <c r="BW58" s="43"/>
      <c r="BX58" s="43"/>
      <c r="BY58" s="43"/>
      <c r="BZ58" s="44"/>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2"/>
      <c r="BM59" s="43"/>
      <c r="BN59" s="43"/>
      <c r="BO59" s="43"/>
      <c r="BP59" s="43"/>
      <c r="BQ59" s="43"/>
      <c r="BR59" s="43"/>
      <c r="BS59" s="43"/>
      <c r="BT59" s="43"/>
      <c r="BU59" s="43"/>
      <c r="BV59" s="43"/>
      <c r="BW59" s="43"/>
      <c r="BX59" s="43"/>
      <c r="BY59" s="43"/>
      <c r="BZ59" s="44"/>
    </row>
    <row r="60" spans="1:78" ht="13.5" customHeight="1" x14ac:dyDescent="0.15">
      <c r="A60" s="2"/>
      <c r="B60" s="48" t="s">
        <v>28</v>
      </c>
      <c r="C60" s="49"/>
      <c r="D60" s="49"/>
      <c r="E60" s="49"/>
      <c r="F60" s="49"/>
      <c r="G60" s="49"/>
      <c r="H60" s="49"/>
      <c r="I60" s="49"/>
      <c r="J60" s="49"/>
      <c r="K60" s="49"/>
      <c r="L60" s="49"/>
      <c r="M60" s="49"/>
      <c r="N60" s="49"/>
      <c r="O60" s="49"/>
      <c r="P60" s="49"/>
      <c r="Q60" s="49"/>
      <c r="R60" s="49"/>
      <c r="S60" s="49"/>
      <c r="T60" s="49"/>
      <c r="U60" s="49"/>
      <c r="V60" s="49"/>
      <c r="W60" s="49"/>
      <c r="X60" s="49"/>
      <c r="Y60" s="49"/>
      <c r="Z60" s="49"/>
      <c r="AA60" s="49"/>
      <c r="AB60" s="49"/>
      <c r="AC60" s="49"/>
      <c r="AD60" s="49"/>
      <c r="AE60" s="49"/>
      <c r="AF60" s="49"/>
      <c r="AG60" s="49"/>
      <c r="AH60" s="49"/>
      <c r="AI60" s="49"/>
      <c r="AJ60" s="49"/>
      <c r="AK60" s="49"/>
      <c r="AL60" s="49"/>
      <c r="AM60" s="49"/>
      <c r="AN60" s="49"/>
      <c r="AO60" s="49"/>
      <c r="AP60" s="49"/>
      <c r="AQ60" s="49"/>
      <c r="AR60" s="49"/>
      <c r="AS60" s="49"/>
      <c r="AT60" s="49"/>
      <c r="AU60" s="49"/>
      <c r="AV60" s="49"/>
      <c r="AW60" s="49"/>
      <c r="AX60" s="49"/>
      <c r="AY60" s="49"/>
      <c r="AZ60" s="49"/>
      <c r="BA60" s="49"/>
      <c r="BB60" s="49"/>
      <c r="BC60" s="49"/>
      <c r="BD60" s="49"/>
      <c r="BE60" s="49"/>
      <c r="BF60" s="49"/>
      <c r="BG60" s="49"/>
      <c r="BH60" s="49"/>
      <c r="BI60" s="49"/>
      <c r="BJ60" s="50"/>
      <c r="BK60" s="2"/>
      <c r="BL60" s="42"/>
      <c r="BM60" s="43"/>
      <c r="BN60" s="43"/>
      <c r="BO60" s="43"/>
      <c r="BP60" s="43"/>
      <c r="BQ60" s="43"/>
      <c r="BR60" s="43"/>
      <c r="BS60" s="43"/>
      <c r="BT60" s="43"/>
      <c r="BU60" s="43"/>
      <c r="BV60" s="43"/>
      <c r="BW60" s="43"/>
      <c r="BX60" s="43"/>
      <c r="BY60" s="43"/>
      <c r="BZ60" s="44"/>
    </row>
    <row r="61" spans="1:78" ht="13.5" customHeight="1" x14ac:dyDescent="0.15">
      <c r="A61" s="2"/>
      <c r="B61" s="48"/>
      <c r="C61" s="49"/>
      <c r="D61" s="49"/>
      <c r="E61" s="49"/>
      <c r="F61" s="49"/>
      <c r="G61" s="49"/>
      <c r="H61" s="49"/>
      <c r="I61" s="49"/>
      <c r="J61" s="49"/>
      <c r="K61" s="49"/>
      <c r="L61" s="49"/>
      <c r="M61" s="49"/>
      <c r="N61" s="49"/>
      <c r="O61" s="49"/>
      <c r="P61" s="49"/>
      <c r="Q61" s="49"/>
      <c r="R61" s="49"/>
      <c r="S61" s="49"/>
      <c r="T61" s="49"/>
      <c r="U61" s="49"/>
      <c r="V61" s="49"/>
      <c r="W61" s="49"/>
      <c r="X61" s="49"/>
      <c r="Y61" s="49"/>
      <c r="Z61" s="49"/>
      <c r="AA61" s="49"/>
      <c r="AB61" s="49"/>
      <c r="AC61" s="49"/>
      <c r="AD61" s="49"/>
      <c r="AE61" s="49"/>
      <c r="AF61" s="49"/>
      <c r="AG61" s="49"/>
      <c r="AH61" s="49"/>
      <c r="AI61" s="49"/>
      <c r="AJ61" s="49"/>
      <c r="AK61" s="49"/>
      <c r="AL61" s="49"/>
      <c r="AM61" s="49"/>
      <c r="AN61" s="49"/>
      <c r="AO61" s="49"/>
      <c r="AP61" s="49"/>
      <c r="AQ61" s="49"/>
      <c r="AR61" s="49"/>
      <c r="AS61" s="49"/>
      <c r="AT61" s="49"/>
      <c r="AU61" s="49"/>
      <c r="AV61" s="49"/>
      <c r="AW61" s="49"/>
      <c r="AX61" s="49"/>
      <c r="AY61" s="49"/>
      <c r="AZ61" s="49"/>
      <c r="BA61" s="49"/>
      <c r="BB61" s="49"/>
      <c r="BC61" s="49"/>
      <c r="BD61" s="49"/>
      <c r="BE61" s="49"/>
      <c r="BF61" s="49"/>
      <c r="BG61" s="49"/>
      <c r="BH61" s="49"/>
      <c r="BI61" s="49"/>
      <c r="BJ61" s="50"/>
      <c r="BK61" s="2"/>
      <c r="BL61" s="42"/>
      <c r="BM61" s="43"/>
      <c r="BN61" s="43"/>
      <c r="BO61" s="43"/>
      <c r="BP61" s="43"/>
      <c r="BQ61" s="43"/>
      <c r="BR61" s="43"/>
      <c r="BS61" s="43"/>
      <c r="BT61" s="43"/>
      <c r="BU61" s="43"/>
      <c r="BV61" s="43"/>
      <c r="BW61" s="43"/>
      <c r="BX61" s="43"/>
      <c r="BY61" s="43"/>
      <c r="BZ61" s="44"/>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2"/>
      <c r="BM62" s="43"/>
      <c r="BN62" s="43"/>
      <c r="BO62" s="43"/>
      <c r="BP62" s="43"/>
      <c r="BQ62" s="43"/>
      <c r="BR62" s="43"/>
      <c r="BS62" s="43"/>
      <c r="BT62" s="43"/>
      <c r="BU62" s="43"/>
      <c r="BV62" s="43"/>
      <c r="BW62" s="43"/>
      <c r="BX62" s="43"/>
      <c r="BY62" s="43"/>
      <c r="BZ62" s="44"/>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5"/>
      <c r="BM63" s="46"/>
      <c r="BN63" s="46"/>
      <c r="BO63" s="46"/>
      <c r="BP63" s="46"/>
      <c r="BQ63" s="46"/>
      <c r="BR63" s="46"/>
      <c r="BS63" s="46"/>
      <c r="BT63" s="46"/>
      <c r="BU63" s="46"/>
      <c r="BV63" s="46"/>
      <c r="BW63" s="46"/>
      <c r="BX63" s="46"/>
      <c r="BY63" s="46"/>
      <c r="BZ63" s="47"/>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1" t="s">
        <v>29</v>
      </c>
      <c r="BM64" s="52"/>
      <c r="BN64" s="52"/>
      <c r="BO64" s="52"/>
      <c r="BP64" s="52"/>
      <c r="BQ64" s="52"/>
      <c r="BR64" s="52"/>
      <c r="BS64" s="52"/>
      <c r="BT64" s="52"/>
      <c r="BU64" s="52"/>
      <c r="BV64" s="52"/>
      <c r="BW64" s="52"/>
      <c r="BX64" s="52"/>
      <c r="BY64" s="52"/>
      <c r="BZ64" s="53"/>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4"/>
      <c r="BM65" s="55"/>
      <c r="BN65" s="55"/>
      <c r="BO65" s="55"/>
      <c r="BP65" s="55"/>
      <c r="BQ65" s="55"/>
      <c r="BR65" s="55"/>
      <c r="BS65" s="55"/>
      <c r="BT65" s="55"/>
      <c r="BU65" s="55"/>
      <c r="BV65" s="55"/>
      <c r="BW65" s="55"/>
      <c r="BX65" s="55"/>
      <c r="BY65" s="55"/>
      <c r="BZ65" s="56"/>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2" t="s">
        <v>113</v>
      </c>
      <c r="BM66" s="43"/>
      <c r="BN66" s="43"/>
      <c r="BO66" s="43"/>
      <c r="BP66" s="43"/>
      <c r="BQ66" s="43"/>
      <c r="BR66" s="43"/>
      <c r="BS66" s="43"/>
      <c r="BT66" s="43"/>
      <c r="BU66" s="43"/>
      <c r="BV66" s="43"/>
      <c r="BW66" s="43"/>
      <c r="BX66" s="43"/>
      <c r="BY66" s="43"/>
      <c r="BZ66" s="44"/>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2"/>
      <c r="BM67" s="43"/>
      <c r="BN67" s="43"/>
      <c r="BO67" s="43"/>
      <c r="BP67" s="43"/>
      <c r="BQ67" s="43"/>
      <c r="BR67" s="43"/>
      <c r="BS67" s="43"/>
      <c r="BT67" s="43"/>
      <c r="BU67" s="43"/>
      <c r="BV67" s="43"/>
      <c r="BW67" s="43"/>
      <c r="BX67" s="43"/>
      <c r="BY67" s="43"/>
      <c r="BZ67" s="44"/>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2"/>
      <c r="BM68" s="43"/>
      <c r="BN68" s="43"/>
      <c r="BO68" s="43"/>
      <c r="BP68" s="43"/>
      <c r="BQ68" s="43"/>
      <c r="BR68" s="43"/>
      <c r="BS68" s="43"/>
      <c r="BT68" s="43"/>
      <c r="BU68" s="43"/>
      <c r="BV68" s="43"/>
      <c r="BW68" s="43"/>
      <c r="BX68" s="43"/>
      <c r="BY68" s="43"/>
      <c r="BZ68" s="44"/>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2"/>
      <c r="BM69" s="43"/>
      <c r="BN69" s="43"/>
      <c r="BO69" s="43"/>
      <c r="BP69" s="43"/>
      <c r="BQ69" s="43"/>
      <c r="BR69" s="43"/>
      <c r="BS69" s="43"/>
      <c r="BT69" s="43"/>
      <c r="BU69" s="43"/>
      <c r="BV69" s="43"/>
      <c r="BW69" s="43"/>
      <c r="BX69" s="43"/>
      <c r="BY69" s="43"/>
      <c r="BZ69" s="44"/>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2"/>
      <c r="BM70" s="43"/>
      <c r="BN70" s="43"/>
      <c r="BO70" s="43"/>
      <c r="BP70" s="43"/>
      <c r="BQ70" s="43"/>
      <c r="BR70" s="43"/>
      <c r="BS70" s="43"/>
      <c r="BT70" s="43"/>
      <c r="BU70" s="43"/>
      <c r="BV70" s="43"/>
      <c r="BW70" s="43"/>
      <c r="BX70" s="43"/>
      <c r="BY70" s="43"/>
      <c r="BZ70" s="44"/>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2"/>
      <c r="BM71" s="43"/>
      <c r="BN71" s="43"/>
      <c r="BO71" s="43"/>
      <c r="BP71" s="43"/>
      <c r="BQ71" s="43"/>
      <c r="BR71" s="43"/>
      <c r="BS71" s="43"/>
      <c r="BT71" s="43"/>
      <c r="BU71" s="43"/>
      <c r="BV71" s="43"/>
      <c r="BW71" s="43"/>
      <c r="BX71" s="43"/>
      <c r="BY71" s="43"/>
      <c r="BZ71" s="44"/>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2"/>
      <c r="BM72" s="43"/>
      <c r="BN72" s="43"/>
      <c r="BO72" s="43"/>
      <c r="BP72" s="43"/>
      <c r="BQ72" s="43"/>
      <c r="BR72" s="43"/>
      <c r="BS72" s="43"/>
      <c r="BT72" s="43"/>
      <c r="BU72" s="43"/>
      <c r="BV72" s="43"/>
      <c r="BW72" s="43"/>
      <c r="BX72" s="43"/>
      <c r="BY72" s="43"/>
      <c r="BZ72" s="44"/>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2"/>
      <c r="BM73" s="43"/>
      <c r="BN73" s="43"/>
      <c r="BO73" s="43"/>
      <c r="BP73" s="43"/>
      <c r="BQ73" s="43"/>
      <c r="BR73" s="43"/>
      <c r="BS73" s="43"/>
      <c r="BT73" s="43"/>
      <c r="BU73" s="43"/>
      <c r="BV73" s="43"/>
      <c r="BW73" s="43"/>
      <c r="BX73" s="43"/>
      <c r="BY73" s="43"/>
      <c r="BZ73" s="44"/>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2"/>
      <c r="BM74" s="43"/>
      <c r="BN74" s="43"/>
      <c r="BO74" s="43"/>
      <c r="BP74" s="43"/>
      <c r="BQ74" s="43"/>
      <c r="BR74" s="43"/>
      <c r="BS74" s="43"/>
      <c r="BT74" s="43"/>
      <c r="BU74" s="43"/>
      <c r="BV74" s="43"/>
      <c r="BW74" s="43"/>
      <c r="BX74" s="43"/>
      <c r="BY74" s="43"/>
      <c r="BZ74" s="44"/>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2"/>
      <c r="BM75" s="43"/>
      <c r="BN75" s="43"/>
      <c r="BO75" s="43"/>
      <c r="BP75" s="43"/>
      <c r="BQ75" s="43"/>
      <c r="BR75" s="43"/>
      <c r="BS75" s="43"/>
      <c r="BT75" s="43"/>
      <c r="BU75" s="43"/>
      <c r="BV75" s="43"/>
      <c r="BW75" s="43"/>
      <c r="BX75" s="43"/>
      <c r="BY75" s="43"/>
      <c r="BZ75" s="44"/>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2"/>
      <c r="BM76" s="43"/>
      <c r="BN76" s="43"/>
      <c r="BO76" s="43"/>
      <c r="BP76" s="43"/>
      <c r="BQ76" s="43"/>
      <c r="BR76" s="43"/>
      <c r="BS76" s="43"/>
      <c r="BT76" s="43"/>
      <c r="BU76" s="43"/>
      <c r="BV76" s="43"/>
      <c r="BW76" s="43"/>
      <c r="BX76" s="43"/>
      <c r="BY76" s="43"/>
      <c r="BZ76" s="44"/>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2"/>
      <c r="BM77" s="43"/>
      <c r="BN77" s="43"/>
      <c r="BO77" s="43"/>
      <c r="BP77" s="43"/>
      <c r="BQ77" s="43"/>
      <c r="BR77" s="43"/>
      <c r="BS77" s="43"/>
      <c r="BT77" s="43"/>
      <c r="BU77" s="43"/>
      <c r="BV77" s="43"/>
      <c r="BW77" s="43"/>
      <c r="BX77" s="43"/>
      <c r="BY77" s="43"/>
      <c r="BZ77" s="44"/>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2"/>
      <c r="BM78" s="43"/>
      <c r="BN78" s="43"/>
      <c r="BO78" s="43"/>
      <c r="BP78" s="43"/>
      <c r="BQ78" s="43"/>
      <c r="BR78" s="43"/>
      <c r="BS78" s="43"/>
      <c r="BT78" s="43"/>
      <c r="BU78" s="43"/>
      <c r="BV78" s="43"/>
      <c r="BW78" s="43"/>
      <c r="BX78" s="43"/>
      <c r="BY78" s="43"/>
      <c r="BZ78" s="44"/>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2"/>
      <c r="BM79" s="43"/>
      <c r="BN79" s="43"/>
      <c r="BO79" s="43"/>
      <c r="BP79" s="43"/>
      <c r="BQ79" s="43"/>
      <c r="BR79" s="43"/>
      <c r="BS79" s="43"/>
      <c r="BT79" s="43"/>
      <c r="BU79" s="43"/>
      <c r="BV79" s="43"/>
      <c r="BW79" s="43"/>
      <c r="BX79" s="43"/>
      <c r="BY79" s="43"/>
      <c r="BZ79" s="44"/>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2"/>
      <c r="BM80" s="43"/>
      <c r="BN80" s="43"/>
      <c r="BO80" s="43"/>
      <c r="BP80" s="43"/>
      <c r="BQ80" s="43"/>
      <c r="BR80" s="43"/>
      <c r="BS80" s="43"/>
      <c r="BT80" s="43"/>
      <c r="BU80" s="43"/>
      <c r="BV80" s="43"/>
      <c r="BW80" s="43"/>
      <c r="BX80" s="43"/>
      <c r="BY80" s="43"/>
      <c r="BZ80" s="44"/>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2"/>
      <c r="BM81" s="43"/>
      <c r="BN81" s="43"/>
      <c r="BO81" s="43"/>
      <c r="BP81" s="43"/>
      <c r="BQ81" s="43"/>
      <c r="BR81" s="43"/>
      <c r="BS81" s="43"/>
      <c r="BT81" s="43"/>
      <c r="BU81" s="43"/>
      <c r="BV81" s="43"/>
      <c r="BW81" s="43"/>
      <c r="BX81" s="43"/>
      <c r="BY81" s="43"/>
      <c r="BZ81" s="44"/>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5"/>
      <c r="BM82" s="46"/>
      <c r="BN82" s="46"/>
      <c r="BO82" s="46"/>
      <c r="BP82" s="46"/>
      <c r="BQ82" s="46"/>
      <c r="BR82" s="46"/>
      <c r="BS82" s="46"/>
      <c r="BT82" s="46"/>
      <c r="BU82" s="46"/>
      <c r="BV82" s="46"/>
      <c r="BW82" s="46"/>
      <c r="BX82" s="46"/>
      <c r="BY82" s="46"/>
      <c r="BZ82" s="47"/>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【1,209.40】</v>
      </c>
      <c r="I86" s="26" t="str">
        <f>データ!CA6</f>
        <v>【74.48】</v>
      </c>
      <c r="J86" s="26" t="str">
        <f>データ!CL6</f>
        <v>【219.46】</v>
      </c>
      <c r="K86" s="26" t="str">
        <f>データ!CW6</f>
        <v>【42.82】</v>
      </c>
      <c r="L86" s="26" t="str">
        <f>データ!DH6</f>
        <v>【83.36】</v>
      </c>
      <c r="M86" s="26" t="s">
        <v>44</v>
      </c>
      <c r="N86" s="26" t="s">
        <v>44</v>
      </c>
      <c r="O86" s="26" t="str">
        <f>データ!EO6</f>
        <v>【0.12】</v>
      </c>
    </row>
  </sheetData>
  <sheetProtection algorithmName="SHA-512" hashValue="i3iAaOjqqtqRG8cSgOrfjK7NExk9gXEOw4ATfe/UPd3vfXYaKLOxxp/EhuTqK+VnaFOgic2HKdTEGlEgPmwg9w==" saltValue="HC0xNM5pMVaw0jzDGA7p+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0"/>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x14ac:dyDescent="0.1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2018</v>
      </c>
      <c r="C6" s="33">
        <f t="shared" ref="C6:X6" si="3">C7</f>
        <v>384429</v>
      </c>
      <c r="D6" s="33">
        <f t="shared" si="3"/>
        <v>47</v>
      </c>
      <c r="E6" s="33">
        <f t="shared" si="3"/>
        <v>17</v>
      </c>
      <c r="F6" s="33">
        <f t="shared" si="3"/>
        <v>4</v>
      </c>
      <c r="G6" s="33">
        <f t="shared" si="3"/>
        <v>0</v>
      </c>
      <c r="H6" s="33" t="str">
        <f t="shared" si="3"/>
        <v>愛媛県　伊方町</v>
      </c>
      <c r="I6" s="33" t="str">
        <f t="shared" si="3"/>
        <v>法非適用</v>
      </c>
      <c r="J6" s="33" t="str">
        <f t="shared" si="3"/>
        <v>下水道事業</v>
      </c>
      <c r="K6" s="33" t="str">
        <f t="shared" si="3"/>
        <v>特定環境保全公共下水道</v>
      </c>
      <c r="L6" s="33" t="str">
        <f t="shared" si="3"/>
        <v>D3</v>
      </c>
      <c r="M6" s="33" t="str">
        <f t="shared" si="3"/>
        <v>非設置</v>
      </c>
      <c r="N6" s="34" t="str">
        <f t="shared" si="3"/>
        <v>-</v>
      </c>
      <c r="O6" s="34" t="str">
        <f t="shared" si="3"/>
        <v>該当数値なし</v>
      </c>
      <c r="P6" s="34">
        <f t="shared" si="3"/>
        <v>41.96</v>
      </c>
      <c r="Q6" s="34">
        <f t="shared" si="3"/>
        <v>109.76</v>
      </c>
      <c r="R6" s="34">
        <f t="shared" si="3"/>
        <v>2480</v>
      </c>
      <c r="S6" s="34">
        <f t="shared" si="3"/>
        <v>9400</v>
      </c>
      <c r="T6" s="34">
        <f t="shared" si="3"/>
        <v>93.98</v>
      </c>
      <c r="U6" s="34">
        <f t="shared" si="3"/>
        <v>100.02</v>
      </c>
      <c r="V6" s="34">
        <f t="shared" si="3"/>
        <v>3888</v>
      </c>
      <c r="W6" s="34">
        <f t="shared" si="3"/>
        <v>0.99</v>
      </c>
      <c r="X6" s="34">
        <f t="shared" si="3"/>
        <v>3927.27</v>
      </c>
      <c r="Y6" s="35">
        <f>IF(Y7="",NA(),Y7)</f>
        <v>56.03</v>
      </c>
      <c r="Z6" s="35">
        <f t="shared" ref="Z6:AH6" si="4">IF(Z7="",NA(),Z7)</f>
        <v>56.58</v>
      </c>
      <c r="AA6" s="35">
        <f t="shared" si="4"/>
        <v>99.98</v>
      </c>
      <c r="AB6" s="35">
        <f t="shared" si="4"/>
        <v>99.99</v>
      </c>
      <c r="AC6" s="35">
        <f t="shared" si="4"/>
        <v>100.01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5">
        <f t="shared" ref="BG6:BO6" si="7">IF(BG7="",NA(),BG7)</f>
        <v>2487.0500000000002</v>
      </c>
      <c r="BH6" s="34">
        <f t="shared" si="7"/>
        <v>0</v>
      </c>
      <c r="BI6" s="34">
        <f t="shared" si="7"/>
        <v>0</v>
      </c>
      <c r="BJ6" s="35">
        <f t="shared" si="7"/>
        <v>4316.25</v>
      </c>
      <c r="BK6" s="35">
        <f t="shared" si="7"/>
        <v>1671.86</v>
      </c>
      <c r="BL6" s="35">
        <f t="shared" si="7"/>
        <v>1673.47</v>
      </c>
      <c r="BM6" s="35">
        <f t="shared" si="7"/>
        <v>1592.72</v>
      </c>
      <c r="BN6" s="35">
        <f t="shared" si="7"/>
        <v>1223.96</v>
      </c>
      <c r="BO6" s="35">
        <f t="shared" si="7"/>
        <v>1269.1500000000001</v>
      </c>
      <c r="BP6" s="34" t="str">
        <f>IF(BP7="","",IF(BP7="-","【-】","【"&amp;SUBSTITUTE(TEXT(BP7,"#,##0.00"),"-","△")&amp;"】"))</f>
        <v>【1,209.40】</v>
      </c>
      <c r="BQ6" s="35">
        <f>IF(BQ7="",NA(),BQ7)</f>
        <v>48.91</v>
      </c>
      <c r="BR6" s="35">
        <f t="shared" ref="BR6:BZ6" si="8">IF(BR7="",NA(),BR7)</f>
        <v>35.770000000000003</v>
      </c>
      <c r="BS6" s="35">
        <f t="shared" si="8"/>
        <v>57.25</v>
      </c>
      <c r="BT6" s="35">
        <f t="shared" si="8"/>
        <v>68.28</v>
      </c>
      <c r="BU6" s="35">
        <f t="shared" si="8"/>
        <v>45.59</v>
      </c>
      <c r="BV6" s="35">
        <f t="shared" si="8"/>
        <v>50.54</v>
      </c>
      <c r="BW6" s="35">
        <f t="shared" si="8"/>
        <v>49.22</v>
      </c>
      <c r="BX6" s="35">
        <f t="shared" si="8"/>
        <v>53.7</v>
      </c>
      <c r="BY6" s="35">
        <f t="shared" si="8"/>
        <v>61.54</v>
      </c>
      <c r="BZ6" s="35">
        <f t="shared" si="8"/>
        <v>63.97</v>
      </c>
      <c r="CA6" s="34" t="str">
        <f>IF(CA7="","",IF(CA7="-","【-】","【"&amp;SUBSTITUTE(TEXT(CA7,"#,##0.00"),"-","△")&amp;"】"))</f>
        <v>【74.48】</v>
      </c>
      <c r="CB6" s="35">
        <f>IF(CB7="",NA(),CB7)</f>
        <v>272.64</v>
      </c>
      <c r="CC6" s="35">
        <f t="shared" ref="CC6:CK6" si="9">IF(CC7="",NA(),CC7)</f>
        <v>374.44</v>
      </c>
      <c r="CD6" s="35">
        <f t="shared" si="9"/>
        <v>233.23</v>
      </c>
      <c r="CE6" s="35">
        <f t="shared" si="9"/>
        <v>198.03</v>
      </c>
      <c r="CF6" s="35">
        <f t="shared" si="9"/>
        <v>317.93</v>
      </c>
      <c r="CG6" s="35">
        <f t="shared" si="9"/>
        <v>320.36</v>
      </c>
      <c r="CH6" s="35">
        <f t="shared" si="9"/>
        <v>332.02</v>
      </c>
      <c r="CI6" s="35">
        <f t="shared" si="9"/>
        <v>300.35000000000002</v>
      </c>
      <c r="CJ6" s="35">
        <f t="shared" si="9"/>
        <v>267.86</v>
      </c>
      <c r="CK6" s="35">
        <f t="shared" si="9"/>
        <v>256.82</v>
      </c>
      <c r="CL6" s="34" t="str">
        <f>IF(CL7="","",IF(CL7="-","【-】","【"&amp;SUBSTITUTE(TEXT(CL7,"#,##0.00"),"-","△")&amp;"】"))</f>
        <v>【219.46】</v>
      </c>
      <c r="CM6" s="35">
        <f>IF(CM7="",NA(),CM7)</f>
        <v>27.17</v>
      </c>
      <c r="CN6" s="35">
        <f t="shared" ref="CN6:CV6" si="10">IF(CN7="",NA(),CN7)</f>
        <v>28.35</v>
      </c>
      <c r="CO6" s="35">
        <f t="shared" si="10"/>
        <v>29.17</v>
      </c>
      <c r="CP6" s="35">
        <f t="shared" si="10"/>
        <v>29.17</v>
      </c>
      <c r="CQ6" s="35">
        <f t="shared" si="10"/>
        <v>29.74</v>
      </c>
      <c r="CR6" s="35">
        <f t="shared" si="10"/>
        <v>34.74</v>
      </c>
      <c r="CS6" s="35">
        <f t="shared" si="10"/>
        <v>36.65</v>
      </c>
      <c r="CT6" s="35">
        <f t="shared" si="10"/>
        <v>37.72</v>
      </c>
      <c r="CU6" s="35">
        <f t="shared" si="10"/>
        <v>37.08</v>
      </c>
      <c r="CV6" s="35">
        <f t="shared" si="10"/>
        <v>37.46</v>
      </c>
      <c r="CW6" s="34" t="str">
        <f>IF(CW7="","",IF(CW7="-","【-】","【"&amp;SUBSTITUTE(TEXT(CW7,"#,##0.00"),"-","△")&amp;"】"))</f>
        <v>【42.82】</v>
      </c>
      <c r="CX6" s="35">
        <f>IF(CX7="",NA(),CX7)</f>
        <v>64.87</v>
      </c>
      <c r="CY6" s="35">
        <f t="shared" ref="CY6:DG6" si="11">IF(CY7="",NA(),CY7)</f>
        <v>67.38</v>
      </c>
      <c r="CZ6" s="35">
        <f t="shared" si="11"/>
        <v>72.59</v>
      </c>
      <c r="DA6" s="35">
        <f t="shared" si="11"/>
        <v>64.760000000000005</v>
      </c>
      <c r="DB6" s="35">
        <f t="shared" si="11"/>
        <v>65.2</v>
      </c>
      <c r="DC6" s="35">
        <f t="shared" si="11"/>
        <v>70.14</v>
      </c>
      <c r="DD6" s="35">
        <f t="shared" si="11"/>
        <v>68.83</v>
      </c>
      <c r="DE6" s="35">
        <f t="shared" si="11"/>
        <v>68.459999999999994</v>
      </c>
      <c r="DF6" s="35">
        <f t="shared" si="11"/>
        <v>67.22</v>
      </c>
      <c r="DG6" s="35">
        <f t="shared" si="11"/>
        <v>67.459999999999994</v>
      </c>
      <c r="DH6" s="34" t="str">
        <f>IF(DH7="","",IF(DH7="-","【-】","【"&amp;SUBSTITUTE(TEXT(DH7,"#,##0.00"),"-","△")&amp;"】"))</f>
        <v>【83.36】</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0.08</v>
      </c>
      <c r="EK6" s="35">
        <f t="shared" si="14"/>
        <v>0.26</v>
      </c>
      <c r="EL6" s="35">
        <f t="shared" si="14"/>
        <v>0.13</v>
      </c>
      <c r="EM6" s="35">
        <f t="shared" si="14"/>
        <v>0.13</v>
      </c>
      <c r="EN6" s="35">
        <f t="shared" si="14"/>
        <v>0.09</v>
      </c>
      <c r="EO6" s="34" t="str">
        <f>IF(EO7="","",IF(EO7="-","【-】","【"&amp;SUBSTITUTE(TEXT(EO7,"#,##0.00"),"-","△")&amp;"】"))</f>
        <v>【0.12】</v>
      </c>
    </row>
    <row r="7" spans="1:145" s="36" customFormat="1" x14ac:dyDescent="0.15">
      <c r="A7" s="28"/>
      <c r="B7" s="37">
        <v>2018</v>
      </c>
      <c r="C7" s="37">
        <v>384429</v>
      </c>
      <c r="D7" s="37">
        <v>47</v>
      </c>
      <c r="E7" s="37">
        <v>17</v>
      </c>
      <c r="F7" s="37">
        <v>4</v>
      </c>
      <c r="G7" s="37">
        <v>0</v>
      </c>
      <c r="H7" s="37" t="s">
        <v>98</v>
      </c>
      <c r="I7" s="37" t="s">
        <v>99</v>
      </c>
      <c r="J7" s="37" t="s">
        <v>100</v>
      </c>
      <c r="K7" s="37" t="s">
        <v>101</v>
      </c>
      <c r="L7" s="37" t="s">
        <v>102</v>
      </c>
      <c r="M7" s="37" t="s">
        <v>103</v>
      </c>
      <c r="N7" s="38" t="s">
        <v>104</v>
      </c>
      <c r="O7" s="38" t="s">
        <v>105</v>
      </c>
      <c r="P7" s="38">
        <v>41.96</v>
      </c>
      <c r="Q7" s="38">
        <v>109.76</v>
      </c>
      <c r="R7" s="38">
        <v>2480</v>
      </c>
      <c r="S7" s="38">
        <v>9400</v>
      </c>
      <c r="T7" s="38">
        <v>93.98</v>
      </c>
      <c r="U7" s="38">
        <v>100.02</v>
      </c>
      <c r="V7" s="38">
        <v>3888</v>
      </c>
      <c r="W7" s="38">
        <v>0.99</v>
      </c>
      <c r="X7" s="38">
        <v>3927.27</v>
      </c>
      <c r="Y7" s="38">
        <v>56.03</v>
      </c>
      <c r="Z7" s="38">
        <v>56.58</v>
      </c>
      <c r="AA7" s="38">
        <v>99.98</v>
      </c>
      <c r="AB7" s="38">
        <v>99.99</v>
      </c>
      <c r="AC7" s="38">
        <v>100.01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2487.0500000000002</v>
      </c>
      <c r="BH7" s="38">
        <v>0</v>
      </c>
      <c r="BI7" s="38">
        <v>0</v>
      </c>
      <c r="BJ7" s="38">
        <v>4316.25</v>
      </c>
      <c r="BK7" s="38">
        <v>1671.86</v>
      </c>
      <c r="BL7" s="38">
        <v>1673.47</v>
      </c>
      <c r="BM7" s="38">
        <v>1592.72</v>
      </c>
      <c r="BN7" s="38">
        <v>1223.96</v>
      </c>
      <c r="BO7" s="38">
        <v>1269.1500000000001</v>
      </c>
      <c r="BP7" s="38">
        <v>1209.4000000000001</v>
      </c>
      <c r="BQ7" s="38">
        <v>48.91</v>
      </c>
      <c r="BR7" s="38">
        <v>35.770000000000003</v>
      </c>
      <c r="BS7" s="38">
        <v>57.25</v>
      </c>
      <c r="BT7" s="38">
        <v>68.28</v>
      </c>
      <c r="BU7" s="38">
        <v>45.59</v>
      </c>
      <c r="BV7" s="38">
        <v>50.54</v>
      </c>
      <c r="BW7" s="38">
        <v>49.22</v>
      </c>
      <c r="BX7" s="38">
        <v>53.7</v>
      </c>
      <c r="BY7" s="38">
        <v>61.54</v>
      </c>
      <c r="BZ7" s="38">
        <v>63.97</v>
      </c>
      <c r="CA7" s="38">
        <v>74.48</v>
      </c>
      <c r="CB7" s="38">
        <v>272.64</v>
      </c>
      <c r="CC7" s="38">
        <v>374.44</v>
      </c>
      <c r="CD7" s="38">
        <v>233.23</v>
      </c>
      <c r="CE7" s="38">
        <v>198.03</v>
      </c>
      <c r="CF7" s="38">
        <v>317.93</v>
      </c>
      <c r="CG7" s="38">
        <v>320.36</v>
      </c>
      <c r="CH7" s="38">
        <v>332.02</v>
      </c>
      <c r="CI7" s="38">
        <v>300.35000000000002</v>
      </c>
      <c r="CJ7" s="38">
        <v>267.86</v>
      </c>
      <c r="CK7" s="38">
        <v>256.82</v>
      </c>
      <c r="CL7" s="38">
        <v>219.46</v>
      </c>
      <c r="CM7" s="38">
        <v>27.17</v>
      </c>
      <c r="CN7" s="38">
        <v>28.35</v>
      </c>
      <c r="CO7" s="38">
        <v>29.17</v>
      </c>
      <c r="CP7" s="38">
        <v>29.17</v>
      </c>
      <c r="CQ7" s="38">
        <v>29.74</v>
      </c>
      <c r="CR7" s="38">
        <v>34.74</v>
      </c>
      <c r="CS7" s="38">
        <v>36.65</v>
      </c>
      <c r="CT7" s="38">
        <v>37.72</v>
      </c>
      <c r="CU7" s="38">
        <v>37.08</v>
      </c>
      <c r="CV7" s="38">
        <v>37.46</v>
      </c>
      <c r="CW7" s="38">
        <v>42.82</v>
      </c>
      <c r="CX7" s="38">
        <v>64.87</v>
      </c>
      <c r="CY7" s="38">
        <v>67.38</v>
      </c>
      <c r="CZ7" s="38">
        <v>72.59</v>
      </c>
      <c r="DA7" s="38">
        <v>64.760000000000005</v>
      </c>
      <c r="DB7" s="38">
        <v>65.2</v>
      </c>
      <c r="DC7" s="38">
        <v>70.14</v>
      </c>
      <c r="DD7" s="38">
        <v>68.83</v>
      </c>
      <c r="DE7" s="38">
        <v>68.459999999999994</v>
      </c>
      <c r="DF7" s="38">
        <v>67.22</v>
      </c>
      <c r="DG7" s="38">
        <v>67.459999999999994</v>
      </c>
      <c r="DH7" s="38">
        <v>83.36</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0.08</v>
      </c>
      <c r="EK7" s="38">
        <v>0.26</v>
      </c>
      <c r="EL7" s="38">
        <v>0.13</v>
      </c>
      <c r="EM7" s="38">
        <v>0.13</v>
      </c>
      <c r="EN7" s="38">
        <v>0.09</v>
      </c>
      <c r="EO7" s="38">
        <v>0.12</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松下 洋二</cp:lastModifiedBy>
  <cp:lastPrinted>2020-02-03T23:35:40Z</cp:lastPrinted>
  <dcterms:created xsi:type="dcterms:W3CDTF">2019-12-05T05:14:25Z</dcterms:created>
  <dcterms:modified xsi:type="dcterms:W3CDTF">2020-03-09T00:30:20Z</dcterms:modified>
  <cp:category/>
</cp:coreProperties>
</file>