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4年度\総合政策課\R5.1.30〆切　公営企業に係る経営比較分析表（令和３年度決算）の分析等について\17伊方町\"/>
    </mc:Choice>
  </mc:AlternateContent>
  <xr:revisionPtr revIDLastSave="0" documentId="13_ncr:1_{B4C91D02-B8BC-4A13-B55B-48703549C854}" xr6:coauthVersionLast="36" xr6:coauthVersionMax="36" xr10:uidLastSave="{00000000-0000-0000-0000-000000000000}"/>
  <workbookProtection workbookAlgorithmName="SHA-512" workbookHashValue="Za8Qq0pY70TTX/MVlI7pKY3i4E4Kc+MWSgAQTVJHil6rM0AWj0PTZRwXjZg1FZENtle9GKH0wk2TlxMpkMgQNQ==" workbookSaltValue="fr1beaXYHR8b8Rfl1+CxB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<sst xmlns="http://schemas.openxmlformats.org/spreadsheetml/2006/main" count="247" uniqueCount="120">
  <si>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</si>
  <si>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</si>
  <si>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</si>
  <si>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</si>
  <si>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</si>
  <si>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</si>
  <si>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</si>
  <si>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</si>
  <si>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</si>
  <si>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</si>
  <si>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</si>
  <si>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</si>
  <si>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</si>
  <si>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</si>
  <si>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</si>
  <si>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</si>
  <si>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</si>
  <si>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</si>
  <si>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</si>
  <si>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</si>
  <si>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</si>
  <si>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</si>
  <si>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</si>
  <si>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</si>
  <si>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</si>
  <si>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</si>
  <si>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</si>
  <si>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</si>
  <si>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</si>
  <si>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</si>
  <si>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</si>
  <si>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</si>
  <si>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</si>
  <si>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</si>
  <si>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</si>
  <si>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</si>
  <si>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</si>
  <si>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</si>
  <si>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</si>
  <si>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</si>
  <si>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</si>
  <si>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</si>
  <si>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</si>
  <si>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</si>
  <si>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</si>
  <si>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</si>
  <si>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</si>
  <si>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</si>
  <si>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</si>
  <si>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</si>
  <si>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</si>
  <si>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</si>
  <si>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</si>
  <si>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</si>
  <si>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</si>
  <si>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</si>
  <si>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</si>
  <si>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</si>
  <si>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</si>
  <si>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</si>
  <si>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</si>
  <si>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</si>
  <si>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</si>
  <si>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</si>
  <si>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</si>
  <si>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</si>
  <si>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</si>
  <si>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</si>
  <si>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</si>
  <si>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</si>
  <si>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</si>
  <si>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</si>
  <si>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</si>
  <si>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</si>
  <si>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</si>
  <si>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</si>
  <si>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</si>
  <si>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</si>
  <si>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</si>
  <si>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</si>
  <si>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</si>
  <si>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</si>
  <si>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</si>
  <si>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</si>
  <si>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</si>
  <si>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</si>
  <si>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</si>
  <si>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</si>
  <si>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</si>
  <si>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</si>
  <si>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</si>
  <si>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</si>
  <si>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</si>
  <si>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</si>
  <si>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</si>
  <si>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</si>
  <si>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</si>
  <si>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</si>
  <si>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</si>
  <si>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</si>
  <si>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</si>
  <si>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</si>
  <si>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</si>
  <si>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</si>
  <si>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</si>
  <si>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</si>
  <si>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</si>
  <si>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</si>
  <si>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</si>
  <si>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</si>
  <si>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</si>
  <si>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</si>
  <si>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</si>
  <si>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</si>
  <si>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</si>
  <si>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</si>
  <si>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</si>
  <si>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多数発生してきており、今年度の修繕費は昨年度と比較して増加しているため適切な維持管理を努めていく。</t>
    <phoneticPr fontId="4"/>
  </si>
  <si>
    <t>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しかし環境保全及び住民の快適で衛生的な生活環境を提供し続けるために今後も設備投資を進める必要がある。そのため、町管理の浄化槽の維持管理費及び浄化槽の修繕費が積み重なることが考えられる。
　維持管理のための事業収支は使用料によって賄われることが望ましいため、平成29年度に料金改定を検討を行ったため経費回収率の引上げになったが、依然として経営状況は厳しいため更なる料金の引き上げ及び計画的な送風機の更新を順次行うことにより、健全な経営を目指していきたい。</t>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</si>
  <si>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いる。令和3年度から宅内配管補助金事業を実施したため、設置基数が12基となり昨年度より増加した。企業債を税抜算定し借入したため企業債は減少していくものと考えられる。
　汚水処理原価が類似団体より大きく上回っているのは整備事業を進めていく中で管理基数が増加していること及び経年劣化等による修繕費が年々上昇しているためである。</t>
    <rPh sb="120" eb="122">
      <t>タクナイ</t>
    </rPh>
    <rPh sb="122" eb="124">
      <t>ハイカン</t>
    </rPh>
    <rPh sb="124" eb="127">
      <t>ホジョキン</t>
    </rPh>
    <rPh sb="127" eb="129">
      <t>ジギョウ</t>
    </rPh>
    <rPh sb="130" eb="132">
      <t>ジッシ</t>
    </rPh>
    <rPh sb="148" eb="151">
      <t>サクネンド</t>
    </rPh>
    <rPh sb="153" eb="155">
      <t>ゾウカ</t>
    </rPh>
    <rPh sb="162" eb="163">
      <t>ゼイ</t>
    </rPh>
    <rPh sb="163" eb="164">
      <t>ヌ</t>
    </rPh>
    <rPh sb="164" eb="166">
      <t>サンテイ</t>
    </rPh>
    <rPh sb="167" eb="169">
      <t>カリイレ</t>
    </rPh>
    <rPh sb="173" eb="175">
      <t>キギョウ</t>
    </rPh>
    <rPh sb="175" eb="176">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</si>
</sst>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6A-4AF0-A1E2-76559049A5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6A-4AF0-A1E2-76559049A5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5B-4024-BE48-DEB20DB40C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6B5B-4024-BE48-DEB20DB40C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96.06</c:v>
                </c:pt>
                <c:pt idx="1">
                  <c:v>96.48</c:v>
                </c:pt>
                <c:pt idx="2">
                  <c:v>96.42</c:v>
                </c:pt>
                <c:pt idx="3">
                  <c:v>94.87</c:v>
                </c:pt>
                <c:pt idx="4">
                  <c:v>94.48</c:v>
                </c:pt>
              </c:numCache>
            </c:numRef>
          </c:val>
          <c:extLst>
            <c:ext xmlns:c16="http://schemas.microsoft.com/office/drawing/2014/chart" uri="{C3380CC4-5D6E-409C-BE32-E72D297353CC}">
              <c16:uniqueId val="{00000000-4FA0-422F-969A-B2E8136A99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4FA0-422F-969A-B2E8136A99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102.19</c:v>
                </c:pt>
                <c:pt idx="1">
                  <c:v>100</c:v>
                </c:pt>
                <c:pt idx="2">
                  <c:v>100</c:v>
                </c:pt>
                <c:pt idx="3">
                  <c:v>100</c:v>
                </c:pt>
                <c:pt idx="4">
                  <c:v>100</c:v>
                </c:pt>
              </c:numCache>
            </c:numRef>
          </c:val>
          <c:extLst>
            <c:ext xmlns:c16="http://schemas.microsoft.com/office/drawing/2014/chart" uri="{C3380CC4-5D6E-409C-BE32-E72D297353CC}">
              <c16:uniqueId val="{00000000-6399-4F9D-AF31-F1E40DD584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9-4F9D-AF31-F1E40DD584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C-4975-A4D6-B101C7E2DF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C-4975-A4D6-B101C7E2DF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E-42E3-9D37-65B3FF144F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E-42E3-9D37-65B3FF144F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F-4950-8EA8-2EB9F15D96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F-4950-8EA8-2EB9F15D96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D-499A-B41E-C38E8D5293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D-499A-B41E-C38E8D5293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516.4</c:v>
                </c:pt>
                <c:pt idx="2">
                  <c:v>522.6</c:v>
                </c:pt>
                <c:pt idx="3">
                  <c:v>489.11</c:v>
                </c:pt>
                <c:pt idx="4">
                  <c:v>467.78</c:v>
                </c:pt>
              </c:numCache>
            </c:numRef>
          </c:val>
          <c:extLst>
            <c:ext xmlns:c16="http://schemas.microsoft.com/office/drawing/2014/chart" uri="{C3380CC4-5D6E-409C-BE32-E72D297353CC}">
              <c16:uniqueId val="{00000000-C54C-4257-B546-0D26904CF7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C54C-4257-B546-0D26904CF7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71.86</c:v>
                </c:pt>
                <c:pt idx="1">
                  <c:v>76.61</c:v>
                </c:pt>
                <c:pt idx="2">
                  <c:v>74.52</c:v>
                </c:pt>
                <c:pt idx="3">
                  <c:v>76.150000000000006</c:v>
                </c:pt>
                <c:pt idx="4">
                  <c:v>74.959999999999994</c:v>
                </c:pt>
              </c:numCache>
            </c:numRef>
          </c:val>
          <c:extLst>
            <c:ext xmlns:c16="http://schemas.microsoft.com/office/drawing/2014/chart" uri="{C3380CC4-5D6E-409C-BE32-E72D297353CC}">
              <c16:uniqueId val="{00000000-0F48-4293-99B8-426906BE33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0F48-4293-99B8-426906BE33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328.91</c:v>
                </c:pt>
                <c:pt idx="1">
                  <c:v>336.37</c:v>
                </c:pt>
                <c:pt idx="2">
                  <c:v>367.92</c:v>
                </c:pt>
                <c:pt idx="3">
                  <c:v>369.16</c:v>
                </c:pt>
                <c:pt idx="4">
                  <c:v>364.05</c:v>
                </c:pt>
              </c:numCache>
            </c:numRef>
          </c:val>
          <c:extLst>
            <c:ext xmlns:c16="http://schemas.microsoft.com/office/drawing/2014/chart" uri="{C3380CC4-5D6E-409C-BE32-E72D297353CC}">
              <c16:uniqueId val="{00000000-2144-4363-802C-24678DE22F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2144-4363-802C-24678DE22F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9" zoomScale="50" zoomScaleNormal="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49"/>
      <c r="D7" s="49"/>
      <c r="E7" s="49"/>
      <c r="F7" s="49"/>
      <c r="G7" s="49"/>
      <c r="H7" s="49"/>
      <c r="I7" s="49" t="s">
        <v>2</v>
      </c>
      <c r="J7" s="49"/>
      <c r="K7" s="49"/>
      <c r="L7" s="49"/>
      <c r="M7" s="49"/>
      <c r="N7" s="49"/>
      <c r="O7" s="49"/>
      <c r="P7" s="49" t="s">
        <v>3</v>
      </c>
      <c r="Q7" s="49"/>
      <c r="R7" s="49"/>
      <c r="S7" s="49"/>
      <c r="T7" s="49"/>
      <c r="U7" s="49"/>
      <c r="V7" s="49"/>
      <c r="W7" s="49" t="s">
        <v>4</v>
      </c>
      <c r="X7" s="49"/>
      <c r="Y7" s="49"/>
      <c r="Z7" s="49"/>
      <c r="AA7" s="49"/>
      <c r="AB7" s="49"/>
      <c r="AC7" s="49"/>
      <c r="AD7" s="49" t="s">
        <v>5</v>
      </c>
      <c r="AE7" s="49"/>
      <c r="AF7" s="49"/>
      <c r="AG7" s="49"/>
      <c r="AH7" s="49"/>
      <c r="AI7" s="49"/>
      <c r="AJ7" s="49"/>
      <c r="AK7" s="3"/>
      <c r="AL7" s="49" t="s">
        <v>6</v>
      </c>
      <c r="AM7" s="49"/>
      <c r="AN7" s="49"/>
      <c r="AO7" s="49"/>
      <c r="AP7" s="49"/>
      <c r="AQ7" s="49"/>
      <c r="AR7" s="49"/>
      <c r="AS7" s="49"/>
      <c r="AT7" s="49" t="s">
        <v>7</v>
      </c>
      <c r="AU7" s="49"/>
      <c r="AV7" s="49"/>
      <c r="AW7" s="49"/>
      <c r="AX7" s="49"/>
      <c r="AY7" s="49"/>
      <c r="AZ7" s="49"/>
      <c r="BA7" s="49"/>
      <c r="BB7" s="49" t="s">
        <v>8</v>
      </c>
      <c r="BC7" s="49"/>
      <c r="BD7" s="49"/>
      <c r="BE7" s="49"/>
      <c r="BF7" s="49"/>
      <c r="BG7" s="49"/>
      <c r="BH7" s="49"/>
      <c r="BI7" s="49"/>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48">
        <f>データ!S6</f>
        <v>8689</v>
      </c>
      <c r="AM8" s="48"/>
      <c r="AN8" s="48"/>
      <c r="AO8" s="48"/>
      <c r="AP8" s="48"/>
      <c r="AQ8" s="48"/>
      <c r="AR8" s="48"/>
      <c r="AS8" s="48"/>
      <c r="AT8" s="47">
        <f>データ!T6</f>
        <v>93.98</v>
      </c>
      <c r="AU8" s="47"/>
      <c r="AV8" s="47"/>
      <c r="AW8" s="47"/>
      <c r="AX8" s="47"/>
      <c r="AY8" s="47"/>
      <c r="AZ8" s="47"/>
      <c r="BA8" s="47"/>
      <c r="BB8" s="47">
        <f>データ!U6</f>
        <v>92.46</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15">
      <c r="A9" s="2"/>
      <c r="B9" s="49" t="s">
        <v>12</v>
      </c>
      <c r="C9" s="49"/>
      <c r="D9" s="49"/>
      <c r="E9" s="49"/>
      <c r="F9" s="49"/>
      <c r="G9" s="49"/>
      <c r="H9" s="49"/>
      <c r="I9" s="49" t="s">
        <v>13</v>
      </c>
      <c r="J9" s="49"/>
      <c r="K9" s="49"/>
      <c r="L9" s="49"/>
      <c r="M9" s="49"/>
      <c r="N9" s="49"/>
      <c r="O9" s="49"/>
      <c r="P9" s="49" t="s">
        <v>14</v>
      </c>
      <c r="Q9" s="49"/>
      <c r="R9" s="49"/>
      <c r="S9" s="49"/>
      <c r="T9" s="49"/>
      <c r="U9" s="49"/>
      <c r="V9" s="49"/>
      <c r="W9" s="49" t="s">
        <v>15</v>
      </c>
      <c r="X9" s="49"/>
      <c r="Y9" s="49"/>
      <c r="Z9" s="49"/>
      <c r="AA9" s="49"/>
      <c r="AB9" s="49"/>
      <c r="AC9" s="49"/>
      <c r="AD9" s="49" t="s">
        <v>16</v>
      </c>
      <c r="AE9" s="49"/>
      <c r="AF9" s="49"/>
      <c r="AG9" s="49"/>
      <c r="AH9" s="49"/>
      <c r="AI9" s="49"/>
      <c r="AJ9" s="49"/>
      <c r="AK9" s="3"/>
      <c r="AL9" s="49" t="s">
        <v>17</v>
      </c>
      <c r="AM9" s="49"/>
      <c r="AN9" s="49"/>
      <c r="AO9" s="49"/>
      <c r="AP9" s="49"/>
      <c r="AQ9" s="49"/>
      <c r="AR9" s="49"/>
      <c r="AS9" s="49"/>
      <c r="AT9" s="49" t="s">
        <v>18</v>
      </c>
      <c r="AU9" s="49"/>
      <c r="AV9" s="49"/>
      <c r="AW9" s="49"/>
      <c r="AX9" s="49"/>
      <c r="AY9" s="49"/>
      <c r="AZ9" s="49"/>
      <c r="BA9" s="49"/>
      <c r="BB9" s="49" t="s">
        <v>19</v>
      </c>
      <c r="BC9" s="49"/>
      <c r="BD9" s="49"/>
      <c r="BE9" s="49"/>
      <c r="BF9" s="49"/>
      <c r="BG9" s="49"/>
      <c r="BH9" s="49"/>
      <c r="BI9" s="49"/>
      <c r="BJ9" s="3"/>
      <c r="BK9" s="3"/>
      <c r="BL9" s="50" t="s">
        <v>20</v>
      </c>
      <c r="BM9" s="51"/>
      <c r="BN9" s="52" t="s">
        <v>21</v>
      </c>
      <c r="BO9" s="52"/>
      <c r="BP9" s="52"/>
      <c r="BQ9" s="52"/>
      <c r="BR9" s="52"/>
      <c r="BS9" s="52"/>
      <c r="BT9" s="52"/>
      <c r="BU9" s="52"/>
      <c r="BV9" s="52"/>
      <c r="BW9" s="52"/>
      <c r="BX9" s="52"/>
      <c r="BY9" s="53"/>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6.75</v>
      </c>
      <c r="Q10" s="47"/>
      <c r="R10" s="47"/>
      <c r="S10" s="47"/>
      <c r="T10" s="47"/>
      <c r="U10" s="47"/>
      <c r="V10" s="47"/>
      <c r="W10" s="47">
        <f>データ!Q6</f>
        <v>100</v>
      </c>
      <c r="X10" s="47"/>
      <c r="Y10" s="47"/>
      <c r="Z10" s="47"/>
      <c r="AA10" s="47"/>
      <c r="AB10" s="47"/>
      <c r="AC10" s="47"/>
      <c r="AD10" s="48">
        <f>データ!R6</f>
        <v>3630</v>
      </c>
      <c r="AE10" s="48"/>
      <c r="AF10" s="48"/>
      <c r="AG10" s="48"/>
      <c r="AH10" s="48"/>
      <c r="AI10" s="48"/>
      <c r="AJ10" s="48"/>
      <c r="AK10" s="2"/>
      <c r="AL10" s="48">
        <f>データ!V6</f>
        <v>580</v>
      </c>
      <c r="AM10" s="48"/>
      <c r="AN10" s="48"/>
      <c r="AO10" s="48"/>
      <c r="AP10" s="48"/>
      <c r="AQ10" s="48"/>
      <c r="AR10" s="48"/>
      <c r="AS10" s="48"/>
      <c r="AT10" s="47">
        <f>データ!W6</f>
        <v>32.1</v>
      </c>
      <c r="AU10" s="47"/>
      <c r="AV10" s="47"/>
      <c r="AW10" s="47"/>
      <c r="AX10" s="47"/>
      <c r="AY10" s="47"/>
      <c r="AZ10" s="47"/>
      <c r="BA10" s="47"/>
      <c r="BB10" s="47">
        <f>データ!X6</f>
        <v>18.07</v>
      </c>
      <c r="BC10" s="47"/>
      <c r="BD10" s="47"/>
      <c r="BE10" s="47"/>
      <c r="BF10" s="47"/>
      <c r="BG10" s="47"/>
      <c r="BH10" s="47"/>
      <c r="BI10" s="47"/>
      <c r="BJ10" s="2"/>
      <c r="BK10" s="2"/>
      <c r="BL10" s="54" t="s">
        <v>22</v>
      </c>
      <c r="BM10" s="55"/>
      <c r="BN10" s="56" t="s">
        <v>23</v>
      </c>
      <c r="BO10" s="56"/>
      <c r="BP10" s="56"/>
      <c r="BQ10" s="56"/>
      <c r="BR10" s="56"/>
      <c r="BS10" s="56"/>
      <c r="BT10" s="56"/>
      <c r="BU10" s="56"/>
      <c r="BV10" s="56"/>
      <c r="BW10" s="56"/>
      <c r="BX10" s="56"/>
      <c r="BY10" s="5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6" t="s">
        <v>30</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PvTj4SjlH+me+kJ6CCbPofTPWoxP1dmrG7FHZOXAxOHtXG3U1w1iOQjIWmmus92gLvtJWYVAPkNgCaYGmHjexA==" saltValue="o8cu/YBuj1TjQFGYE2wF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0" t="s">
        <v>53</v>
      </c>
      <c r="I3" s="81"/>
      <c r="J3" s="81"/>
      <c r="K3" s="81"/>
      <c r="L3" s="81"/>
      <c r="M3" s="81"/>
      <c r="N3" s="81"/>
      <c r="O3" s="81"/>
      <c r="P3" s="81"/>
      <c r="Q3" s="81"/>
      <c r="R3" s="81"/>
      <c r="S3" s="81"/>
      <c r="T3" s="81"/>
      <c r="U3" s="81"/>
      <c r="V3" s="81"/>
      <c r="W3" s="81"/>
      <c r="X3" s="82"/>
      <c r="Y3" s="86"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55</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56</v>
      </c>
      <c r="B4" s="16"/>
      <c r="C4" s="16"/>
      <c r="D4" s="16"/>
      <c r="E4" s="16"/>
      <c r="F4" s="16"/>
      <c r="G4" s="16"/>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384429</v>
      </c>
      <c r="D6" s="19">
        <f t="shared" si="3"/>
        <v>47</v>
      </c>
      <c r="E6" s="19">
        <f t="shared" si="3"/>
        <v>18</v>
      </c>
      <c r="F6" s="19">
        <f t="shared" si="3"/>
        <v>0</v>
      </c>
      <c r="G6" s="19">
        <f t="shared" si="3"/>
        <v>0</v>
      </c>
      <c r="H6" s="19" t="str">
        <f t="shared" si="3"/>
        <v>愛媛県　伊方町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6.75</v>
      </c>
      <c r="Q6" s="20">
        <f t="shared" si="3"/>
        <v>100</v>
      </c>
      <c r="R6" s="20">
        <f t="shared" si="3"/>
        <v>3630</v>
      </c>
      <c r="S6" s="20">
        <f t="shared" si="3"/>
        <v>8689</v>
      </c>
      <c r="T6" s="20">
        <f t="shared" si="3"/>
        <v>93.98</v>
      </c>
      <c r="U6" s="20">
        <f t="shared" si="3"/>
        <v>92.46</v>
      </c>
      <c r="V6" s="20">
        <f t="shared" si="3"/>
        <v>580</v>
      </c>
      <c r="W6" s="20">
        <f t="shared" si="3"/>
        <v>32.1</v>
      </c>
      <c r="X6" s="20">
        <f t="shared" si="3"/>
        <v>18.07</v>
      </c>
      <c r="Y6" s="21">
        <f>IF(Y7="",NA(),Y7)</f>
        <v>102.19</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516.4</v>
      </c>
      <c r="BH6" s="21">
        <f t="shared" si="7"/>
        <v>522.6</v>
      </c>
      <c r="BI6" s="21">
        <f t="shared" si="7"/>
        <v>489.11</v>
      </c>
      <c r="BJ6" s="21">
        <f t="shared" si="7"/>
        <v>467.78</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71.86</v>
      </c>
      <c r="BR6" s="21">
        <f t="shared" ref="BR6:BZ6" si="8">IF(BR7="",NA(),BR7)</f>
        <v>76.61</v>
      </c>
      <c r="BS6" s="21">
        <f t="shared" si="8"/>
        <v>74.52</v>
      </c>
      <c r="BT6" s="21">
        <f t="shared" si="8"/>
        <v>76.150000000000006</v>
      </c>
      <c r="BU6" s="21">
        <f t="shared" si="8"/>
        <v>74.959999999999994</v>
      </c>
      <c r="BV6" s="21">
        <f t="shared" si="8"/>
        <v>57.08</v>
      </c>
      <c r="BW6" s="21">
        <f t="shared" si="8"/>
        <v>55.85</v>
      </c>
      <c r="BX6" s="21">
        <f t="shared" si="8"/>
        <v>62.5</v>
      </c>
      <c r="BY6" s="21">
        <f t="shared" si="8"/>
        <v>60.59</v>
      </c>
      <c r="BZ6" s="21">
        <f t="shared" si="8"/>
        <v>60</v>
      </c>
      <c r="CA6" s="20" t="str">
        <f>IF(CA7="","",IF(CA7="-","【-】","【"&amp;SUBSTITUTE(TEXT(CA7,"#,##0.00"),"-","△")&amp;"】"))</f>
        <v>【57.71】</v>
      </c>
      <c r="CB6" s="21">
        <f>IF(CB7="",NA(),CB7)</f>
        <v>328.91</v>
      </c>
      <c r="CC6" s="21">
        <f t="shared" ref="CC6:CK6" si="9">IF(CC7="",NA(),CC7)</f>
        <v>336.37</v>
      </c>
      <c r="CD6" s="21">
        <f t="shared" si="9"/>
        <v>367.92</v>
      </c>
      <c r="CE6" s="21">
        <f t="shared" si="9"/>
        <v>369.16</v>
      </c>
      <c r="CF6" s="21">
        <f t="shared" si="9"/>
        <v>364.05</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96.06</v>
      </c>
      <c r="CY6" s="21">
        <f t="shared" ref="CY6:DG6" si="11">IF(CY7="",NA(),CY7)</f>
        <v>96.48</v>
      </c>
      <c r="CZ6" s="21">
        <f t="shared" si="11"/>
        <v>96.42</v>
      </c>
      <c r="DA6" s="21">
        <f t="shared" si="11"/>
        <v>94.87</v>
      </c>
      <c r="DB6" s="21">
        <f t="shared" si="11"/>
        <v>94.48</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384429</v>
      </c>
      <c r="D7" s="23">
        <v>47</v>
      </c>
      <c r="E7" s="23">
        <v>18</v>
      </c>
      <c r="F7" s="23">
        <v>0</v>
      </c>
      <c r="G7" s="23">
        <v>0</v>
      </c>
      <c r="H7" s="23" t="s">
        <v>97</v>
      </c>
      <c r="I7" s="23" t="s">
        <v>98</v>
      </c>
      <c r="J7" s="23" t="s">
        <v>99</v>
      </c>
      <c r="K7" s="23" t="s">
        <v>100</v>
      </c>
      <c r="L7" s="23" t="s">
        <v>101</v>
      </c>
      <c r="M7" s="23" t="s">
        <v>102</v>
      </c>
      <c r="N7" s="24" t="s">
        <v>103</v>
      </c>
      <c r="O7" s="24" t="s">
        <v>104</v>
      </c>
      <c r="P7" s="24">
        <v>6.75</v>
      </c>
      <c r="Q7" s="24">
        <v>100</v>
      </c>
      <c r="R7" s="24">
        <v>3630</v>
      </c>
      <c r="S7" s="24">
        <v>8689</v>
      </c>
      <c r="T7" s="24">
        <v>93.98</v>
      </c>
      <c r="U7" s="24">
        <v>92.46</v>
      </c>
      <c r="V7" s="24">
        <v>580</v>
      </c>
      <c r="W7" s="24">
        <v>32.1</v>
      </c>
      <c r="X7" s="24">
        <v>18.07</v>
      </c>
      <c r="Y7" s="24">
        <v>102.19</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516.4</v>
      </c>
      <c r="BH7" s="24">
        <v>522.6</v>
      </c>
      <c r="BI7" s="24">
        <v>489.11</v>
      </c>
      <c r="BJ7" s="24">
        <v>467.78</v>
      </c>
      <c r="BK7" s="24">
        <v>407.42</v>
      </c>
      <c r="BL7" s="24">
        <v>386.46</v>
      </c>
      <c r="BM7" s="24">
        <v>270.57</v>
      </c>
      <c r="BN7" s="24">
        <v>294.27</v>
      </c>
      <c r="BO7" s="24">
        <v>294.08999999999997</v>
      </c>
      <c r="BP7" s="24">
        <v>310.14</v>
      </c>
      <c r="BQ7" s="24">
        <v>71.86</v>
      </c>
      <c r="BR7" s="24">
        <v>76.61</v>
      </c>
      <c r="BS7" s="24">
        <v>74.52</v>
      </c>
      <c r="BT7" s="24">
        <v>76.150000000000006</v>
      </c>
      <c r="BU7" s="24">
        <v>74.959999999999994</v>
      </c>
      <c r="BV7" s="24">
        <v>57.08</v>
      </c>
      <c r="BW7" s="24">
        <v>55.85</v>
      </c>
      <c r="BX7" s="24">
        <v>62.5</v>
      </c>
      <c r="BY7" s="24">
        <v>60.59</v>
      </c>
      <c r="BZ7" s="24">
        <v>60</v>
      </c>
      <c r="CA7" s="24">
        <v>57.71</v>
      </c>
      <c r="CB7" s="24">
        <v>328.91</v>
      </c>
      <c r="CC7" s="24">
        <v>336.37</v>
      </c>
      <c r="CD7" s="24">
        <v>367.92</v>
      </c>
      <c r="CE7" s="24">
        <v>369.16</v>
      </c>
      <c r="CF7" s="24">
        <v>364.05</v>
      </c>
      <c r="CG7" s="24">
        <v>286.86</v>
      </c>
      <c r="CH7" s="24">
        <v>287.91000000000003</v>
      </c>
      <c r="CI7" s="24">
        <v>269.33</v>
      </c>
      <c r="CJ7" s="24">
        <v>280.23</v>
      </c>
      <c r="CK7" s="24">
        <v>282.70999999999998</v>
      </c>
      <c r="CL7" s="24">
        <v>286.17</v>
      </c>
      <c r="CM7" s="24">
        <v>100</v>
      </c>
      <c r="CN7" s="24">
        <v>100</v>
      </c>
      <c r="CO7" s="24">
        <v>100</v>
      </c>
      <c r="CP7" s="24">
        <v>100</v>
      </c>
      <c r="CQ7" s="24">
        <v>100</v>
      </c>
      <c r="CR7" s="24">
        <v>57.22</v>
      </c>
      <c r="CS7" s="24">
        <v>54.93</v>
      </c>
      <c r="CT7" s="24">
        <v>59.64</v>
      </c>
      <c r="CU7" s="24">
        <v>58.19</v>
      </c>
      <c r="CV7" s="24">
        <v>56.52</v>
      </c>
      <c r="CW7" s="24">
        <v>56.8</v>
      </c>
      <c r="CX7" s="24">
        <v>96.06</v>
      </c>
      <c r="CY7" s="24">
        <v>96.48</v>
      </c>
      <c r="CZ7" s="24">
        <v>96.42</v>
      </c>
      <c r="DA7" s="24">
        <v>94.87</v>
      </c>
      <c r="DB7" s="24">
        <v>94.48</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dcterms:created xsi:type="dcterms:W3CDTF">2022-12-01T02:08:26Z</dcterms:created>
  <dcterms:modified xsi:type="dcterms:W3CDTF">2023-01-30T09:25:12Z</dcterms:modified>
  <cp:category/>
</cp:coreProperties>
</file>